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1545" windowWidth="24240" windowHeight="10170"/>
  </bookViews>
  <sheets>
    <sheet name="Таблица 15" sheetId="1" r:id="rId1"/>
  </sheets>
  <definedNames>
    <definedName name="_xlnm._FilterDatabase" localSheetId="0" hidden="1">'Таблица 15'!$F$1:$F$202</definedName>
    <definedName name="_xlnm.Print_Titles" localSheetId="0">'Таблица 15'!$4:$6</definedName>
  </definedNames>
  <calcPr calcId="145621"/>
</workbook>
</file>

<file path=xl/calcChain.xml><?xml version="1.0" encoding="utf-8"?>
<calcChain xmlns="http://schemas.openxmlformats.org/spreadsheetml/2006/main">
  <c r="J99" i="1" l="1"/>
  <c r="K112" i="1" l="1"/>
  <c r="L9" i="1" l="1"/>
  <c r="K9" i="1"/>
  <c r="I9" i="1"/>
  <c r="L125" i="1" l="1"/>
  <c r="K125" i="1"/>
  <c r="I125" i="1"/>
  <c r="L112" i="1"/>
  <c r="I112" i="1"/>
  <c r="L96" i="1"/>
  <c r="K96" i="1"/>
  <c r="I96" i="1"/>
  <c r="L56" i="1"/>
  <c r="K56" i="1"/>
  <c r="I56" i="1"/>
  <c r="L42" i="1"/>
  <c r="K42" i="1"/>
  <c r="I42" i="1"/>
  <c r="L21" i="1"/>
  <c r="K21" i="1"/>
  <c r="I21" i="1"/>
  <c r="K8" i="1" l="1"/>
  <c r="L8" i="1"/>
  <c r="I8" i="1"/>
  <c r="J8" i="1"/>
  <c r="J103" i="1" l="1"/>
  <c r="J85" i="1"/>
  <c r="J81" i="1"/>
  <c r="J72" i="1"/>
  <c r="J28" i="1"/>
  <c r="J10" i="1"/>
  <c r="J113" i="1"/>
</calcChain>
</file>

<file path=xl/sharedStrings.xml><?xml version="1.0" encoding="utf-8"?>
<sst xmlns="http://schemas.openxmlformats.org/spreadsheetml/2006/main" count="324" uniqueCount="165">
  <si>
    <r>
      <rPr>
        <b/>
        <sz val="14"/>
        <rFont val="Times New Roman"/>
        <family val="1"/>
        <charset val="204"/>
      </rPr>
      <t>Форма мониторинга реализации государственной программы (квартальная)</t>
    </r>
  </si>
  <si>
    <r>
      <rPr>
        <b/>
        <sz val="14"/>
        <rFont val="Times New Roman"/>
        <family val="1"/>
        <charset val="204"/>
      </rPr>
      <t>Ответственный исполнитель: Министерство экономического развития Российской Федерации</t>
    </r>
  </si>
  <si>
    <t>Зарубина Е.В., Начальник Управления национальных счетов , Федеральная служба государственной статистики</t>
  </si>
  <si>
    <t>X</t>
  </si>
  <si>
    <t>9.7.3</t>
  </si>
  <si>
    <t>Мероприятие 9.7.3 Совершенствование социальной статистики</t>
  </si>
  <si>
    <t>Фролова Е.Б., Начальник Управления статистики уровня жизни и обследований домашних хозяйств, Федеральная служба государственной статистики</t>
  </si>
  <si>
    <t>Х</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</si>
  <si>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</si>
  <si>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</si>
  <si>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9.7.4</t>
  </si>
  <si>
    <t>Мероприятие 9.7.4 Развитие кадрового потенциала</t>
  </si>
  <si>
    <t>Харитонов И.Е., Начальник Управления статистики зарубежных стран и международного сотрудничества, Федеральная служба государственной статистики</t>
  </si>
  <si>
    <t>ОМ 9.Р3 Федеральный проект "Старшее поколение"</t>
  </si>
  <si>
    <t>Оксенойт Г.К. (Федеральная служба государственной статистики), Заместитель руководителя</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</si>
  <si>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</si>
  <si>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Никитина С.Ю. (Федеральная служба государственной статистики), Начальник Управления статистики населения и здравоохранения</t>
  </si>
  <si>
    <t>31.12.2021</t>
  </si>
  <si>
    <t>9.Р3.1</t>
  </si>
  <si>
    <t>9.P3</t>
  </si>
  <si>
    <t>9.5.10</t>
  </si>
  <si>
    <t>Мероприятие 9.5.10.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</si>
  <si>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Фролова Е.Б. (Федеральная служба государственной статистики), Начальник Управления статистики уровня жизни и обследований домашних хозяйств</t>
  </si>
  <si>
    <t>Мероприятие 9.6.3. Подготовка, проведение и обработка итогов выборочного наблюдения за деятельностью хозяйств населения</t>
  </si>
  <si>
    <t>Шашлова Н.В. (Федеральная служба государственной статистики), Начальник Управления статистики сельского хозяйства и окружающей природной среды</t>
  </si>
  <si>
    <t>9.6.3</t>
  </si>
  <si>
    <t>9.3.</t>
  </si>
  <si>
    <t>ОМ 9.3 Подготовка, проведение и подведение итогов всероссийских сельскохозяйственных переписей (микропереписей)</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</si>
  <si>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</si>
  <si>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</si>
  <si>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9.7.1</t>
  </si>
  <si>
    <t>Бурдаков М.В., Начальник Управления информационных ресурсов и технологий, Федеральная служба государственной статистики</t>
  </si>
  <si>
    <t>9.7.2</t>
  </si>
  <si>
    <t>В рамках Государственного контракта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t>
  </si>
  <si>
    <t>Подпрограмма 9. Официальная статистика</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</si>
  <si>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</si>
  <si>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</si>
  <si>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</si>
  <si>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</si>
  <si>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</si>
  <si>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</si>
  <si>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</si>
  <si>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</si>
  <si>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9.1.3</t>
  </si>
  <si>
    <t>Мероприятие 9.1.3 Организация работы по сбору, обработке и распространению официальной статистической информации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</si>
  <si>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</si>
  <si>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</si>
  <si>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</si>
  <si>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</si>
  <si>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</si>
  <si>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9.2.2</t>
  </si>
  <si>
    <t>Базаров А.В., Начальник Управления организации проведения переписей и сплошных обследований , Федеральная служба государственной статистики</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</si>
  <si>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</si>
  <si>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</si>
  <si>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</si>
  <si>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</si>
  <si>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</si>
  <si>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</si>
  <si>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</si>
  <si>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</si>
  <si>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</si>
  <si>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</si>
  <si>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</si>
  <si>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</si>
  <si>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</si>
  <si>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9.4.5</t>
  </si>
  <si>
    <t>Мероприятие 9.4.5 Осуществление выполнения научно-исследовательской работы в рамках подготовки и проведения сплошного наблюдения за деятельностью субъектов малого и среднего предпринимательства</t>
  </si>
  <si>
    <t>Шустова Е.А., Начальник Управления статистики предприятий, Федеральная служба государственной статистики</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</si>
  <si>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</si>
  <si>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</si>
  <si>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</si>
  <si>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</si>
  <si>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</si>
  <si>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</si>
  <si>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</si>
  <si>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</si>
  <si>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</si>
  <si>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</si>
  <si>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9.5.4</t>
  </si>
  <si>
    <t>Мероприятие 9.5.4 Организация и проведение комплексного наблюдения условий жизни населения</t>
  </si>
  <si>
    <t>9.5.5</t>
  </si>
  <si>
    <t>Мероприятие 9.5.5 Организация и проведение выборочного наблюдения использования суточного фонда времени населением</t>
  </si>
  <si>
    <t>30.04.2020</t>
  </si>
  <si>
    <t>9.5.6</t>
  </si>
  <si>
    <t>Мероприятие 9.5.6 Организация и проведение выборочного наблюдения труда мигрантов</t>
  </si>
  <si>
    <t>Зайнуллина З.Ж., Начальник Управления статистики труда, Федеральная служба государственной статистики</t>
  </si>
  <si>
    <t>Дудорова О.Ю., Начальник Управления статистики образования, науки и инноваций, Федеральная служба государственной статистики</t>
  </si>
  <si>
    <t>15.04.2019</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</si>
  <si>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</si>
  <si>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</si>
  <si>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</si>
  <si>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</si>
  <si>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9.7</t>
  </si>
  <si>
    <t>Основное мероприятие 9.7 Развитие системы государственной статистики</t>
  </si>
  <si>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</si>
  <si>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</si>
  <si>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Статус контрольного события</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</si>
  <si>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</si>
  <si>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</si>
  <si>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</si>
  <si>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Ожидаемая дата наступления контрольного события/ожидаемое значение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</si>
  <si>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</si>
  <si>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</si>
  <si>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</si>
  <si>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</si>
  <si>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</si>
  <si>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</si>
  <si>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</si>
  <si>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</si>
  <si>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</si>
  <si>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</si>
  <si>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</si>
  <si>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</si>
  <si>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</si>
  <si>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</si>
  <si>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</si>
  <si>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</si>
  <si>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</si>
  <si>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</si>
  <si>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t>9.6.2</t>
  </si>
  <si>
    <t>9.5.8</t>
  </si>
  <si>
    <t>9.5.8.1</t>
  </si>
  <si>
    <t>Мероприятие 9.7.1 Управление проектом "Развитие системы государственной статистики-2"</t>
  </si>
  <si>
    <t>Подготовлены проекты плана закупок, плана реализации и бюджета Проекта и годовая отчетность по Проекту. Проведена текущая работа по обеспечению конкурсных процедур в рамках действующего Плана закупок Проекта, включая обеспечение перевода на английский язык конкурсной документации.</t>
  </si>
  <si>
    <t>Мероприятие 9.7.2 Модернизация методологии экономической статистики</t>
  </si>
  <si>
    <t>Мероприятие 9.2.2 Организационные мероприятия по подготовке и проведению и формированию итогов Всероссийской переписи населения 2020 года</t>
  </si>
  <si>
    <t>Мероприятие 9.5.8.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</si>
  <si>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Контрольное событие 9.5.8.1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2018 году</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</si>
  <si>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</si>
  <si>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 xml:space="preserve"> Федеральная служба государственной статистики</t>
  </si>
  <si>
    <t>Наименование государственной программы: Экономическое развитие и инновационная экономика.                                                    Отчетный период II квартал 2019 г.</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</si>
  <si>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302 работ. Принято 3 акта Правительства Российской Федерации по внесению изменений в Федеральный план статистических работ. 
Подготовлен отчет о результатах выполнения Плана научно-исследовательских работ Росстата за 2018 год. Утверждено 7 конкурсных документаций на выполнение научно-исследовательских работ. Информация о проведении конкурсов размещена на официальном сайте единой информационной системы в сфере закупок – www.zakupki.gov.ru.
В соответствии с заключенными государственными контрактами осуществляется сопровождение Информационно-вычислительной системы Росстата.
</t>
  </si>
  <si>
    <t>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302 работ. Принято 3 акта Правительства Российской Федерации по внесению изменений в Федеральный план статистических работ.</t>
  </si>
  <si>
    <t xml:space="preserve">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В январе-феврале 2019 года проведена серия совещаний у руководителя Росстата П.В. Малкова по вопросам Всероссийской переписи населения 2020 года.
Заключен государственный контракт от 30.04.2019 № 14-ВПН-2019/КанцАйленд-1 на поставку канцелярских принадлежностей для лиц, привлекаемых к подготовке и проведению Всероссийской переписи населения 2020 года в территориальные органы Росстата.
Доведены денежные средства в территориальные органы Росстата для заключения гражданско-правовых договоров с временным персоналом на выполнение работ, связанных со сбором и обработкой информации.
</t>
  </si>
  <si>
    <t xml:space="preserve">Приказами Росстата утверждены: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Основные методологические и организационные положения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В целях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проведены конкурсные процедуры и заключены государственные контракты от 14.03.19 ГК №6-СДП-2019/ИП Божко-1 на поставку в центральный аппарат и территориальные органы Росстата бланочной продукции и от 30.04.2019  № 16-СДП-2019/Юнион Трейд-3 на поставку в территориальные органы Росстата продукции для фиксации данных (канцелярских принадлежностей).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 (извещение о проведении открытого конкурса в электронной форме от 26.03.2019 № 0173100011919000019).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Доведены средства до территориальных органов Росстата на приобретение расходных материалов для офисного оборудования и оказание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 2019 года.
</t>
  </si>
  <si>
    <t xml:space="preserve">Проведены:
- опросы по программе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 опытная эксплуатация программного обеспечения СДП-2019 (ВНДН) и организована работа по вводу тестовых вопросников ВНДН в ПК СДП-2019.
В феврале – апреле 2019 г. проводятся работы по:
- вводу и контролю первичных статистических данных Выборочного наблюдения доходов населения и участия в социальных программах; формированию обобщенного информационного фонда выборочного наблюдения доходов населения и участия в социальных программах с данными в целом по Российской Федерации;
-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а также с обработкой материалов и получением итогов выборочных статистических наблюдений по социально-демографическим проблемам в 2019 году.
В апреле 2019 года в системе открытого доступа на официальном сайте Росстата в информационно-телекоммуникационной сети «Интернет» опубликованы: 
- итоги Выборочного наблюдения доходов населения и участия в социальных программах 2018 года ((http://www.gks.ru/free_doc/new_site/vndn-2018/index.html); 
- статистические (публикационные) таблицы с итогами наблюдения в разрезе субъектов Российской Федерации (http://www.gks.ru/free_doc/new_site/inspection/itog_inspect1.htm); 
- базы микроданных ((http://www.gks.ru/free_doc/new_site/vndn-2018/index.html).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(извещение о проведении открытого конкурса в электронной форме от 23.04.2019 №0173100011919000030).
Продолжается оказание методологической  поддержки ТОГСам по вопросам проведения наблюдения и заполнения вопросников на Портале ПК СДП.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и оплачены гражданско-правовые договора с временным персоналом (оператор ФЛК и оператор ввода статистической информации) за выполненные работы, связанные с проведением выборочного наблюдения доходов населения и участия в социальных программах в феврале-марте 2019 года.
</t>
  </si>
  <si>
    <t xml:space="preserve">Приказами Росстата утверждены:
Анкета выборочного наблюдения труда мигрантов (от 04.02.2019 № 50); 
Календарный план подготовки, проведения и обработки итогов выборочного наблюдения труда мигрантов в 2019 году (от 20.02.2019 № 84);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формы выборочного наблюдения использования суточного фонда времени населением (от 12.02.2019 № 68);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Основные методологические и организационные положения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На официальном сайте Росстата в информационно-телекоммуникационной сети «Интернет» опубликованы:
в марте 2019 года - предварительные итоги комплексного наблюдения условий жизни населения (http://www.gks.ru/free_doc/new_site/KOUZ18/index.html);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(http://www.gks.ru/free_doc/new_site/population/obraz/dop-obraz.htm).
в апреле 2019 года - итоги Выборочного наблюдения доходов населения и участия в социальных программах 2018 года (http://www.gks.ru/free_doc/new_site/vndn-2018/index.html); статистические (публикационные) таблицы с итогами наблюдения в разрезе субъектов Российской Федерации (http://www.gks.ru/free_doc/new_site/inspection/itog_inspect1.htm); базы микроданных (http://www.gks.ru/free_doc/new_site/vndn-2018/index.html).
Проведены:
корректировка коэффициентов взвешивания для распространения данных выборочного наблюдения рациона питания населения на генеральную совокупность;
опросы по программе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опытная эксплуатация программного обеспечения СДП-2019 (ВНДН) и организована работа по вводу тестовых вопросников ВНДН в ПК СДП-2019;
анализ сформированного обобщенного информационного фонда комплексного наблюдения условий жизни населения и формирование предварительной версии публикационных таблиц по итогам наблюдения;
организационные мероприятия по подготовке выборочного наблюдения использования суточного фонда времени населением в субъектах Российской Федерации.
Заключены государственные контракты на поставку средств материально - технического обеспечения для организации подготовки и проведения выборочных наблюдений: качества и доступности услуг в сферах образования, здравоохранения и социального обслуживания, содействия занятости населения; использования труда мигрантов.
Утверждены и размещены на официальном сайте единой информационной системы в сфере закупок (www.zakupki.gov.ru) конкурсные документации на выполнение 4 научно-исследовательских работ. 
Проводятся: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
работы по вводу и контролю первичных статистических данных Выборочного наблюдения доходов населения и участия в социальных программах и по формированию обобщенного информационного фонда Выборочного наблюдения с данными в целом по Российской Федерации;
работы по подготовке базы микроданных комплексного наблюдения условий жизни населения  для публикации в открытом доступе на официальном сайте Росстата;
работы по подготовке к проведению обучающего семинара по вопросам подготовки и проведения выборочного наблюдения использования суточного фонда времени населением; экономического описания для разработки итогов выборочного наблюдения использования суточного фонда времени населением;
работы по согласованию технических заданий на выполнение работ, связанных с развитием программного комплекса для:
-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обработке материалов и получению итогов выборочного статистического наблюдения за использованием труда мигрантов, (этап 2019 г.);
-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 г.).
</t>
  </si>
  <si>
    <t xml:space="preserve">Осуществляется реализация мероприятий, направленных на разработку: 
- системы экономических счетов окружающей природной среды в России;
- методологии анализа и учета групп предприятий при построении отраслевых счетов СНС;
- усовершенствованной методологии социальной статистики в части формирования данных о социальных выплатах населению в России;
- системы мониторинга показателей Целей устойчивого развития. Проводится текущая работа по обеспечению повышения квалификации сотрудников Росстата и реализации мероприятий в рамках Проекта "Развитие системы государственной статистики - 2".
</t>
  </si>
  <si>
    <t xml:space="preserve">В рамках реализации 1 этапа Контракта № ST2/2/А.1.21 проведен анализ международного стандарта, международных рекомендаций и международного опыта в области природно-экономического учета, разработаны методологические подходы к построению экономических счетов окружающей природной среды в Российской Федерации.
В рамках контракта № ST2/2/А.1.24 продолжается выполнение работы по подготовке методологии анализа и учета групп предприятий при построении отраслевых счетов СНС.
</t>
  </si>
  <si>
    <t xml:space="preserve">В рамках исполнения 1 этапа Контракта № ST2/2/С.1.11 проведена систематизация материалов по методам формирования показателей, обеспечивающих мониторинг Целей устойчивого развития (ЦУР), приведенных в методологии международных организаций - координаторов показателей ЦУР, разработаны алгоритмы их расчета и проведены экспериментальные расчеты на основе имеющейся эмпирической базы.
В рамках реализации 1 этапа Контракта № ST2/2/С.1.14 проведен анализ действующей методологии формирования баз данных о социальных выплатах населению в денежном и натуральном выражении; осуществлена систематизация административных информационных источников о социальных выплатах населению в России на федеральном и региональном уровнях; разработана сводная матрица показателей форм статистического наблюдения, содержащих информацию о социальных выплатах населению в Российской Федерации.
</t>
  </si>
  <si>
    <t xml:space="preserve">В январе 2019 г. осуществлены платежи из средств финансирования Проекта, полученных в 2018 г. по заключенным в 2018 г. контрактам (работы по контрактам завершены в 2018 г.).
Обеспечено участие сотрудников Росстата в зарубежном мероприятии по вопросам реализации системы природно-экономического учета.
В отчетном периоде 2019 г. обеспечено участие сотрудников Росстата в зарубежных мероприятия по вопросам внедрения системы природно-экономического учета и измерению глобального производства в СНС.
</t>
  </si>
  <si>
    <t xml:space="preserve">В январе - апреле 2019 года проводились:
- выборочное обследование домашних хозяйств по вопросам занятости и безработицы (обследование рабочей силы). Итоги обследования рабочей силы за март 2019 года размещены на официальном 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(http://www.gks.ru/wps/wcm/connect/rosstat_main/rosstat/ru/statistics/wages/);
-  опросы по программе Выборочного обследования ЛПХ за январь-декабрь 2018г., I квартал 2019 г.;
- публикация бюллетеня «Обследование рабочей силы» с итогами за 2018 год (http://www.gks.ru/wps/wcm/connect/rosstat_main/rosstat/ru/statistics/publications/catalog/doc_1140097038766) (дата публикации - 25.03.2019).
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(извещение о проведении открытого конкурса в электронной форме 
№ 0173100011919000028 от 17.04.2019).
Заключены государственные контракты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Проводятся работы по согласованию технических заданий на выполнение работ, связанных с развитием:
-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в сфере оплаты труда отдельных категорий работников, социальной сферы и науки, этап 2019 года.
</t>
  </si>
  <si>
    <t xml:space="preserve">В январе – апреле 2019 г.:
- проводилось выборочное обследование домашних хозяйств по вопросам занятости и безработицы (обследование рабочей силы). Итоги обследования за март 2019 года размещены на официальном сайте Росстата в срочной публикации «Занятость и безработица в Российской Федерации» (http://www.gks.ru/bgd/free/B04_03/IssWWW.exe/Stg/d04/79.htm) и в других ежемесячных публикациях Росстата в сроки, установленные Федеральным планом статистических работ;
- опубликован бюллетень «Обследование рабочей силы» с итогами за 2018 год (http://www.gks.ru/wps/wcm/connect/rosstat_main/rosstat/ru/statistics/publications/catalog/doc_1140097038766) (дата публикации - 25.03.2019).
Завершены конкурсные процедуры и заключены государственные контракты на поставку в территориальные органы Росстата канцелярских принадлежностей (ГК от 01.03.2019 ГК №4-ЛПХ-2019/Юнион Трейд-2) и продукции для фиксации данных (ГК от 12.04.2019 ГК № 12-ЛПХ-2019/СМАЙЛ ГРУПП-1) для проведения выборочного наблюдения за сельскохозяйственной деятельностью личных подсобных и других индивидуальных хозяйств граждан.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(извещение о проведении открытого конкурса в электронной форме 
№ 0173100011919000028 от 17.04.2019).
Проводятся работы по согласованию технического задания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В территориальных органах Росстата заключены и оплачены гражданско-правовые договора с временным персоналом за выполненные в январе-апреле 2019 г. работы, связанные с проведением выборочных обследований рабочей силы.
</t>
  </si>
  <si>
    <t xml:space="preserve">В январе – апреле 2019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и дополнены 15.04.2019, за январь-март 2019 года - 23.04.2019  (http://www.gks.ru/wps/wcm/connect/rosstat_main/rosstat/ru/statistics/wages/).  
Проводятся работы по согласованию технического задания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2019 года). 
Заключены гражданско-правовые договоры с временным персоналом (инструктор территориального уровня) для выполнения работ, связанных с проведением статистического наблюдения.
</t>
  </si>
  <si>
    <t xml:space="preserve">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В январе - феврале 2019 г. проведены:
- опрос по программе Выборочного обследования сельскохозяйственной деятельности личных подсобных и других индивидуальных хозяйств граждан  за январь-декабрь 2018 г.;
- работы по вводу и проверке первичных статистических данных по указанному обследованию за январь-декабрь 2018 г.;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2018 г.;
- расчет объема выборочной совокупности на I полугодие 2019 года (дифференцировано по регионам).
В марте – апреле 2019 г.:
- территориальными органами Росстата проведено формирование выборочной совокупности ЛПХ на I полугодие 2019г.; 
- опрос по программе Выборочного обследования сельскохозяйственной деятельности личных подсобных и других индивидуальных хозяйств граждан  за I квартал 2019 г.;
- работы по вводу и проверке первичных статистических данных по указанному обследованию за I квартал 2019 г.
Доведены средства до территориальных органов Росстата на оказание услуг транспорта и связи, проведение обучающих семинаров, заключены гражданско-правовые договора с временным персоналом (интервьюеры, специалисты территориального уровня, инструкторы территориального уровня) для выполнения работ, связанных с проведением наблюдения.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</si>
  <si>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Утверждены и размещены на официальном сайте единой информационной системы в сфере закупок (www.zakupki.gov.ru) конкурсные документации на выполнение 2 научно-исследовательских работ.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</si>
  <si>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разработке рекомендаций по:
 - разработке программы выборочного наблюдения состояния здоровья населения  в 2019 году и анализу его (извещение о проведении открытого конкурса в электронной форме № 0173100011919000021 от 27.03.2019); 
-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(извещение о проведении открытого конкурса в электронной форме № 173100011919000016 от 25.03.2019). В апреле текущего года проведены процедуры по рассмотрению поступивших заявок на участие в конкурсе и подведены итоги открытого конкурса в электронной форме (протокол № 2019/6-н от 25.04.2019).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Доведены средства до территориальных органов Росстата на приобретение расходных материалов для офисного оборудования и оказание услуг связи, заключение контрактов с лицами (оператор ФЛК), привлекаемыми в 2019 году на договорной основе к выполнению работ, связанных с проведением выборочного наблюдения состояния здоровья населения в июне-июле 2019 года.
В апреле 2019 года проведен семинар-обучение специалистов территориальных органов Росстата всех субъектов Российской Федерации по подготовке и проведению выборочного наблюдения состояния здоровья населения в 2019 году.
</t>
  </si>
  <si>
    <t xml:space="preserve">В рамках раздела I Плана научно-исследовательских работ Федеральной службы государственной статистики на 2019-2021 гг., утвержденного приказом Росстата от 6.12.2018 №716 (с изм. и доп. от 12.03.2019 № 130, от 05.04.2019 № 199), в 2019 году за счет средств текущего финансирования НИОКР предусмотрено к выполнению научными организациями на контрактной основе 10 научно-исследовательских работ. За 4 месяца 2019 года утверждено и размещено на официальном сайте единой информационной системы в сфере закупок 7 конкурсных документаций на выполнение научно-исследовательских работ по разработке:
- рекомендаций по совершенствованию статистического наблюдения за инновационной деятельностью на основе новой редакции международного руководства по статистическому измерению инноваций, реализуемому ОЭСР совместно с Евростатом (четвертая редакция Руководства Осло), с учетом особенностей национальной экономики (извещение о проведении открытого конкурса в электронной форме № 0173100011919000008 от 11.03.2019). В апреле 2019 года проведены процедуры по рассмотрению поступивших заявок на участие в конкурсе и подведены итоги открытого конкурса в электронной форме (протокол  № 2019/5-Н от  25.04.2019);
- основных подходов к формированию показателей в соответствии с международными стандартами для организации статистического наблюдения за муниципальными отходами (извещение о проведении открытого конкурса в электронной форме № 0173100011919000011 от 18.03.2019). В апреле 2019 года проведены процедуры по рассмотрению поступивших заявок на участие в конкурсе и подведены итоги открытого конкурса в электронной форме (протокол № 2019/9-Н от 29.04.2019);
- математической модели еженедельной оценки индекса потребительских цен на основе данных еженедельного мониторинга цен и рекомендации по ее использованию (извещение о проведении открытого конкурса в электронной форме № 0173100011919000025 от 15.04.2019);
-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2019 года) (извещение о проведении открытого конкурса в электронной форме № 0173100011919000026 от 15.04.2019);
- подходов к оценке дублирования форм и показателей всех видов отчетности, собираемых органами государственной власти и местного самоуправления (извещение о проведении открытого конкурса в электронной форме № 0173100011919000032 от 29.04.2019);
- рекомендаций по стоимостной оценке строительных объектов для международных сопоставлений ВВП (извещение о проведении открытого конкурса в электронной форме № 0173100011919000033 от 29.04.2019);
- рекомендаций по оценке ожидаемой продолжительности жизни по субъектам Российской Федерации в годовом выражении на основе оперативной информации (извещение о проведении открытого конкурса в электронной форме № 0173100011919000034 от 30.04.2019).
Подготовлен и 18 февраля 2019 года представлен руководству Росстата отчет о результатах выполнения Плана научно-исследовательских работ Росстата за 2018 год, утвержденного приказом Росстата от 20.12.2017 №847 (с изм. и доп.).
</t>
  </si>
  <si>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2019 год, оказываются  услуги по обеспечению  связью центрального аппарата и территориальных органов государственной статистики.
Проводятся работы по согласованию технического задания на поставку расходных материалов к автоматизированным рабочим местам  информационно-вычислительной системы Росстата (ИВС Росстата) (первая очередь).
</t>
  </si>
  <si>
    <t xml:space="preserve">В январе-феврале 2019 года проведена серия совещаний у руководителя Росстата П.В. Малкова по вопросам подготовки Всероссийской переписи населения 2020 года.
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(приказ Росстата от 22.03.2019 № 163).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алгоритмов устранения возрастной аккумуляции в данных о возрастной структуре населения, полученных по итогам переписи населения (извещение о проведении открытого конкурса в электронной форме от 25.04.2019 №0173100011919000031).
Заключен государственный контракт от 30.04.2019 № 14-ВПН-2019/КанцАйленд-1 на поставку канцелярских принадлежностей для лиц, привлекаемых к подготовке и проведению Всероссийской переписи населения 2020 года в территориальные органы Росстата.
Утверждены технические задания на выполнение научно-исследовательских работ по разработке рекомендаций по: 
-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 подготовке и применению алгоритмов объединения (консолидации) первичных данных переписи населения из разных источников (Этап 2019 года. Этап 2020 года).
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закупке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t>
  </si>
  <si>
    <t xml:space="preserve">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закупке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</si>
  <si>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Проводятся мероприятия по изменению способа определения поставщика по закупке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 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В территориальных органах Росстата заключены гражданско-правовые договора с временным персоналом, администраторами локальной вычислительной сети (ЛВС), на выполнение работ, связанных со сбором сведений о населении, их обработкой и подведением итогов Всероссийской переписи населения 2020 года.
</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</si>
  <si>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 
Произведена оценка затрат на проведение сельскохозяйственной микропереписи 2021 года.
</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</si>
  <si>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Произведена оценка затрат на проведение  сельскохозяйственной микропереписи 2021 года.
</t>
  </si>
  <si>
    <t xml:space="preserve">В рамках государственных контрактов: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Утверждена и размещена на официальном сайте единой информационной системы в сфере закупок конкурсная документация на выполнение научно-исследовательской работы на выполнение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(извещение о проведении открытого конкурса в электронной форме № 0173100011919000020 от 27.03.2019).
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2019г. 
</t>
  </si>
  <si>
    <t xml:space="preserve">В рамках Государственного контракта от 14.05.2018 №22-ГДПТК/242-2018-2019/Програм-Продукт-1 на тему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2019г.
</t>
  </si>
  <si>
    <t xml:space="preserve">Заключен Государственный контракт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t>
  </si>
  <si>
    <t xml:space="preserve">Утверждена и размещена на сайте zakupki.gov.ru конкурсная документация на выполнение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(извещение о проведении открытого конкурса в электронной форме № 0173100011919000020 от 27.03.2019).
В апреле 2019 года проводились процедуры рассмотрения поступивших заявок на участие в конкурсе.
</t>
  </si>
  <si>
    <t xml:space="preserve">Проводятся:
-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
-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Проведена корректировка коэффициентов взвешивания для распространения данных наблюдения на генеральную совокупность.
</t>
  </si>
  <si>
    <t xml:space="preserve">В январе 2019 г. проведен анализ сформированного обобщенного информационного фонда комплексного наблюдения условий жизни населения. В феврале 2019 г. сформирована предварительная версия публикационных таблиц по итогам наблюдения. Предварительные итоги комплексного наблюдения условий жизни населения опубликованы на официальном сайте Росстата в информационно-телекоммуникационной сети «Интернет» в марте 2019 года (http://www.gks.ru/free_doc/new_site/KOUZ18/index.html).
Проводятся работы по:
-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 подготовке базы микроданных комплексного наблюдения условий жизни населения для публикации в открытом доступе на официальном сайте Росстата.
</t>
  </si>
  <si>
    <t xml:space="preserve">Утверждены формы выборочного наблюдения использования суточного фонда времени населением (приказ Росстата от 12.02.2019 № 68). 
В марте 2019 г. проведены организационные мероприятия  по подготовке выборочного наблюдения использования суточного фонда времени населением в субъектах Российской Федерации.
В апреле 2019 года:
- проводятся работы по подготовке экономического описания для разработки итогов наблюдения;
- ведется подготовка к обучающему семинару по вопросам подготовки и проведения выборочного наблюдения использования суточного фонда времени населением;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(извещение о проведении открытого конкурса в электронной форме от 23.04.2019 №0173100011919000029).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использования суточного фонда времени населением в сентябре-октябре 2019 года.
</t>
  </si>
  <si>
    <t xml:space="preserve">Приказами Росстата утверждены:
Анкета выборочного наблюдения труда мигрантов (от 04.02.2019 № 50); 
Календарный план подготовки, проведения и обработки итогов выборочного наблюдения труда мигрантов в 2019 году (от 20.02.2019 № 84);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Основные методологические и организационные положения Выборочного наблюдения труда мигрантов в 2019 году (от 10.04.2019 № 206).
Заключены государственные контракты:
- от 16.01.2019 № 1-НР-СДП-2019/ООО СК «Инжиниринг»-1 на поставку канцелярских принадлежностей выборочного наблюдения использования труда мигрантов в территориальные органы Росстата;
 - от 16.01.2019 № 2-СДП-2019/Юнион Трейд-1 на  поставку продукции для фиксации данных выборочного наблюдения использования труда мигрантов в территориальные органы Росстата.
Проводятся работы по согласованию технического задания на выполнение работ, связанных с развитием программного комплекса для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обработке материалов и получению итогов выборочного статистического наблюдения за использованием труда мигрантов, (этап 2019 г.).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(извещение о проведении открытого конкурса в электронной форме № 0173100011919000035 от 30.04.2019).
Доведены средства до территориальных органов Росстата на заключение контрактов с лицами, привлекаемыми в 2019 году на договорной основе к выполнению работ, связанных с проведением выборочного наблюдения труда мигрантов в 2019 году.
</t>
  </si>
  <si>
    <t xml:space="preserve">Доведены средства в территориальные органы Росстата для заключения контрактов с лицами, привлекаемыми на договорной основе в соответствии с законодательством Российской Федерации к выполнению в период с 8 января по 28 февраля 2019 года работ по уточнению списков респондентов федерального статистического наблюдения и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опубликованы 29.03.2019 на Интернет-портале Росстата (http://www.gks.ru/free_doc/new_site/population/obraz/dop-obraz.htm) в разделе /Официальная статистика/ Население/ Образование/ Итоги федеральных статистических наблюдений /Дополнительное образование детей (форма № 1-ДОП).
</t>
  </si>
  <si>
    <t xml:space="preserve">В целях развития системы статистических показателей, характеризующих финансовое положение и условия жизни семей с детьми и старшего поколения, а также мониторинга эффективности применяемых мер по сокращению бедности, адресности социальной помощи в План научно-исследовательских работ Федеральной службы государственной статистики, утвержденный приказом от 6.12.2018 №716 внесены изменения в части включения на 2019 год дополнительных научно-исследовательских работ (приказ Росстата от 5.04.2019 № 199).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 г.).
</t>
  </si>
  <si>
    <t xml:space="preserve">Проведено совещание по вопросам подготовки к ВПН-2020 на тему «О Программе Всероссийской переписи населения 2020 года» (протокол совещания у руководителя Росстата П.В. Малкова от 24.01.2019 №ПМ/08/4-ПС).
Разработан проект Программы  Всероссийской переписи населения 2020 года и направлен на согласование в Федеральные органы исполнительной власти, научным организациям, территориальным органам Росстата (письма Росстата от 05.04.2019 №ПМ-08-2/1008-МВ, от 08.04.2019 № ПМ-08-2/1185-ДР, от 08.04.2019 №ПМ-08-2/1876-ТО).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алгоритмов устранения возрастной аккумуляции в данных о возрастной структуре населения, полученных по итогам переписи населения (извещение о проведении открытого конкурса в электронной форме от 25.04.2019 №0173100011919000031).
Утверждены технические задания на выполнение научно-исследовательских работ по разработке рекомендаций по:
-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 подготовке и применению алгоритмов объединения (консолидации) первичных данных переписи населения из разных источников (Этап 2019 года. Этап 2020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</si>
</sst>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Calibri"/>
    </font>
    <font>
      <sz val="14"/>
      <name val="Times New Roman"/>
      <family val="1"/>
      <charset val="204"/>
    </font>
    <font>
      <b/>
      <sz val="14"/>
      <name val="Times New Roman"/>
      <family val="1"/>
      <charset val="204"/>
    </font>
    <font>
      <sz val="14"/>
      <name val="Times New Roman"/>
      <family val="1"/>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6">
    <xf numFmtId="0" fontId="0" fillId="0" borderId="0" xfId="0" applyNumberFormat="1" applyFont="1"/>
    <xf numFmtId="0" fontId="1" fillId="0" borderId="0" xfId="0" applyNumberFormat="1" applyFont="1"/>
    <xf numFmtId="0" fontId="1" fillId="0" borderId="0" xfId="0" applyNumberFormat="1" applyFont="1" applyFill="1"/>
    <xf numFmtId="0" fontId="3" fillId="0" borderId="0" xfId="0" applyNumberFormat="1" applyFont="1"/>
    <xf numFmtId="0" fontId="1" fillId="2" borderId="0" xfId="0" applyNumberFormat="1" applyFont="1" applyFill="1"/>
    <xf numFmtId="0" fontId="3" fillId="0" borderId="0" xfId="0" applyNumberFormat="1" applyFont="1" applyFill="1"/>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0" fontId="1" fillId="0" borderId="1" xfId="0" applyNumberFormat="1" applyFont="1" applyBorder="1" applyAlignment="1">
      <alignment horizontal="justify" vertical="top" wrapText="1"/>
    </xf>
    <xf numFmtId="0"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center" vertical="top" wrapText="1"/>
    </xf>
    <xf numFmtId="1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49" fontId="1" fillId="0" borderId="1" xfId="0" applyNumberFormat="1" applyFont="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5" xfId="0" applyNumberFormat="1" applyFont="1" applyBorder="1" applyAlignment="1">
      <alignment vertical="top" wrapText="1"/>
    </xf>
    <xf numFmtId="0" fontId="1" fillId="0" borderId="7" xfId="0" applyNumberFormat="1" applyFont="1" applyBorder="1" applyAlignment="1">
      <alignment vertical="top" wrapText="1"/>
    </xf>
    <xf numFmtId="0" fontId="1" fillId="0" borderId="5" xfId="0" applyNumberFormat="1" applyFont="1" applyFill="1" applyBorder="1" applyAlignment="1">
      <alignment vertical="top" wrapText="1"/>
    </xf>
    <xf numFmtId="0" fontId="1" fillId="0" borderId="1" xfId="0" applyNumberFormat="1" applyFont="1" applyBorder="1" applyAlignment="1">
      <alignment vertical="top" wrapText="1"/>
    </xf>
    <xf numFmtId="49" fontId="1" fillId="0" borderId="5" xfId="0" applyNumberFormat="1" applyFont="1" applyFill="1" applyBorder="1" applyAlignment="1">
      <alignment vertical="top" wrapText="1"/>
    </xf>
    <xf numFmtId="49" fontId="1" fillId="0"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7" xfId="0" applyNumberFormat="1" applyFont="1" applyBorder="1" applyAlignment="1">
      <alignment vertical="top"/>
    </xf>
    <xf numFmtId="0" fontId="1" fillId="0" borderId="0" xfId="0" applyNumberFormat="1" applyFont="1" applyAlignment="1">
      <alignment horizontal="left"/>
    </xf>
    <xf numFmtId="2"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14" fontId="1" fillId="0" borderId="1" xfId="0" applyNumberFormat="1" applyFont="1" applyBorder="1" applyAlignment="1">
      <alignment horizontal="center" vertical="top" wrapText="1"/>
    </xf>
    <xf numFmtId="0" fontId="1" fillId="0" borderId="0" xfId="0" applyNumberFormat="1" applyFont="1" applyFill="1" applyAlignment="1">
      <alignment horizontal="justify" vertical="top" wrapText="1"/>
    </xf>
    <xf numFmtId="4" fontId="1" fillId="0" borderId="0" xfId="0" applyNumberFormat="1" applyFont="1" applyFill="1"/>
    <xf numFmtId="4" fontId="1" fillId="0" borderId="0" xfId="0" applyNumberFormat="1" applyFont="1"/>
    <xf numFmtId="4"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14" fontId="1" fillId="0" borderId="1" xfId="0" applyNumberFormat="1" applyFont="1" applyFill="1" applyBorder="1" applyAlignment="1">
      <alignment vertical="top"/>
    </xf>
    <xf numFmtId="4" fontId="1" fillId="0" borderId="5" xfId="0" applyNumberFormat="1" applyFont="1" applyBorder="1" applyAlignment="1">
      <alignment horizontal="center" vertical="top" wrapText="1"/>
    </xf>
    <xf numFmtId="4" fontId="1" fillId="0" borderId="6" xfId="0" applyNumberFormat="1" applyFont="1" applyBorder="1" applyAlignment="1">
      <alignment horizontal="center" vertical="top" wrapText="1"/>
    </xf>
    <xf numFmtId="4" fontId="1" fillId="0" borderId="7"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7" xfId="0" applyNumberFormat="1" applyFont="1" applyBorder="1" applyAlignment="1">
      <alignment horizontal="center" vertical="top" wrapText="1"/>
    </xf>
    <xf numFmtId="14" fontId="1" fillId="0" borderId="5" xfId="0" applyNumberFormat="1" applyFont="1" applyBorder="1" applyAlignment="1">
      <alignment horizontal="center" vertical="top" wrapText="1"/>
    </xf>
    <xf numFmtId="14" fontId="1" fillId="0" borderId="6" xfId="0" applyNumberFormat="1" applyFont="1" applyBorder="1" applyAlignment="1">
      <alignment horizontal="center" vertical="top" wrapText="1"/>
    </xf>
    <xf numFmtId="14" fontId="1" fillId="0" borderId="7" xfId="0" applyNumberFormat="1" applyFont="1" applyBorder="1" applyAlignment="1">
      <alignment horizontal="center" vertical="top" wrapText="1"/>
    </xf>
    <xf numFmtId="0" fontId="1" fillId="0" borderId="5" xfId="0" applyNumberFormat="1" applyFont="1" applyBorder="1" applyAlignment="1">
      <alignment horizontal="justify" vertical="top" wrapText="1"/>
    </xf>
    <xf numFmtId="0" fontId="1" fillId="0" borderId="6" xfId="0" applyNumberFormat="1" applyFont="1" applyBorder="1" applyAlignment="1">
      <alignment horizontal="justify" vertical="top" wrapText="1"/>
    </xf>
    <xf numFmtId="0" fontId="1" fillId="0" borderId="7" xfId="0" applyNumberFormat="1" applyFont="1" applyBorder="1" applyAlignment="1">
      <alignment horizontal="justify" vertical="top" wrapText="1"/>
    </xf>
    <xf numFmtId="0" fontId="1" fillId="0" borderId="5"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14" fontId="1" fillId="0" borderId="5" xfId="0" applyNumberFormat="1" applyFont="1" applyFill="1" applyBorder="1" applyAlignment="1">
      <alignment horizontal="center" vertical="top" wrapText="1"/>
    </xf>
    <xf numFmtId="14" fontId="1" fillId="0" borderId="7"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4" fontId="1"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1" fillId="0" borderId="1" xfId="0" applyNumberFormat="1" applyFont="1" applyBorder="1" applyAlignment="1">
      <alignment horizontal="left" vertical="top" wrapText="1"/>
    </xf>
    <xf numFmtId="0" fontId="0" fillId="0" borderId="7" xfId="0" applyNumberFormat="1" applyFont="1" applyBorder="1" applyAlignment="1">
      <alignment horizontal="justify" vertical="top" wrapText="1"/>
    </xf>
    <xf numFmtId="4" fontId="1" fillId="0" borderId="7" xfId="0" applyNumberFormat="1" applyFont="1" applyFill="1" applyBorder="1" applyAlignment="1">
      <alignment horizontal="center" vertical="top" wrapText="1"/>
    </xf>
    <xf numFmtId="0" fontId="1" fillId="0" borderId="5" xfId="0" applyNumberFormat="1" applyFont="1" applyBorder="1" applyAlignment="1">
      <alignment horizontal="center" vertical="top"/>
    </xf>
    <xf numFmtId="0" fontId="1" fillId="0" borderId="6" xfId="0" applyNumberFormat="1" applyFont="1" applyBorder="1" applyAlignment="1">
      <alignment horizontal="center" vertical="top"/>
    </xf>
    <xf numFmtId="0" fontId="1" fillId="0" borderId="7" xfId="0" applyNumberFormat="1" applyFont="1" applyBorder="1" applyAlignment="1">
      <alignment horizontal="center" vertical="top"/>
    </xf>
    <xf numFmtId="49" fontId="1" fillId="0" borderId="5" xfId="0" applyNumberFormat="1" applyFont="1" applyFill="1" applyBorder="1" applyAlignment="1">
      <alignment horizontal="center" vertical="top" wrapText="1"/>
    </xf>
    <xf numFmtId="49" fontId="1" fillId="0" borderId="6"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0" fontId="1" fillId="0" borderId="1" xfId="0" applyNumberFormat="1" applyFont="1" applyBorder="1" applyAlignment="1">
      <alignment horizontal="center" vertical="top" wrapText="1"/>
    </xf>
    <xf numFmtId="0" fontId="1" fillId="0" borderId="1" xfId="0" applyNumberFormat="1" applyFont="1" applyFill="1" applyBorder="1" applyAlignment="1">
      <alignment horizontal="center" vertical="top"/>
    </xf>
    <xf numFmtId="0" fontId="1" fillId="0" borderId="5" xfId="0" applyNumberFormat="1" applyFont="1" applyFill="1" applyBorder="1" applyAlignment="1">
      <alignment horizontal="justify" vertical="top" wrapText="1"/>
    </xf>
    <xf numFmtId="0" fontId="1" fillId="0" borderId="6" xfId="0" applyNumberFormat="1" applyFont="1" applyFill="1" applyBorder="1" applyAlignment="1">
      <alignment horizontal="justify" vertical="top" wrapText="1"/>
    </xf>
    <xf numFmtId="0" fontId="1" fillId="0" borderId="7" xfId="0" applyNumberFormat="1" applyFont="1" applyFill="1" applyBorder="1" applyAlignment="1">
      <alignment horizontal="justify" vertical="top" wrapText="1"/>
    </xf>
    <xf numFmtId="0" fontId="1" fillId="0" borderId="5" xfId="0" applyNumberFormat="1" applyFont="1" applyBorder="1" applyAlignment="1">
      <alignment horizontal="left" vertical="top" wrapText="1"/>
    </xf>
    <xf numFmtId="0" fontId="1" fillId="0" borderId="7" xfId="0" applyNumberFormat="1" applyFont="1" applyBorder="1" applyAlignment="1">
      <alignment horizontal="left" vertical="top" wrapText="1"/>
    </xf>
    <xf numFmtId="0" fontId="1" fillId="0" borderId="6" xfId="0" applyNumberFormat="1" applyFont="1" applyBorder="1" applyAlignment="1">
      <alignment horizontal="left" vertical="top" wrapText="1"/>
    </xf>
    <xf numFmtId="0" fontId="1" fillId="0" borderId="5"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7" xfId="0" applyNumberFormat="1" applyFont="1" applyFill="1" applyBorder="1" applyAlignment="1">
      <alignment horizontal="left" vertical="top" wrapText="1"/>
    </xf>
    <xf numFmtId="4" fontId="1" fillId="0" borderId="1" xfId="0" applyNumberFormat="1" applyFont="1" applyFill="1" applyBorder="1" applyAlignment="1">
      <alignment horizontal="center" vertical="top" wrapText="1"/>
    </xf>
    <xf numFmtId="14" fontId="1"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justify" vertical="top"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 fontId="1" fillId="0" borderId="1" xfId="0" applyNumberFormat="1" applyFont="1" applyFill="1" applyBorder="1" applyAlignment="1">
      <alignment horizontal="center" vertical="top"/>
    </xf>
    <xf numFmtId="0" fontId="1" fillId="0" borderId="5" xfId="0" applyNumberFormat="1" applyFont="1" applyFill="1" applyBorder="1" applyAlignment="1">
      <alignment horizontal="center" vertical="top"/>
    </xf>
    <xf numFmtId="0" fontId="1" fillId="0" borderId="6" xfId="0" applyNumberFormat="1" applyFont="1" applyFill="1" applyBorder="1" applyAlignment="1">
      <alignment horizontal="center" vertical="top"/>
    </xf>
    <xf numFmtId="0" fontId="1" fillId="0" borderId="7"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8"/>
  <sheetViews>
    <sheetView tabSelected="1" topLeftCell="A12" zoomScale="46" zoomScaleNormal="46" workbookViewId="0">
      <selection activeCell="L24" sqref="L24:L25"/>
    </sheetView>
  </sheetViews>
  <sheetFormatPr defaultColWidth="25" defaultRowHeight="18.75" x14ac:dyDescent="0.3"/>
  <cols>
    <col min="1" max="1" width="7.5703125" style="1" customWidth="1"/>
    <col min="2" max="2" width="47.7109375" style="1" customWidth="1"/>
    <col min="3" max="3" width="12.42578125" style="1" customWidth="1"/>
    <col min="4" max="4" width="25" style="1" customWidth="1"/>
    <col min="5" max="5" width="15.85546875" style="1" customWidth="1"/>
    <col min="6" max="6" width="17.140625" style="1" customWidth="1"/>
    <col min="7" max="7" width="16.7109375" style="1" customWidth="1"/>
    <col min="8" max="8" width="112.28515625" style="1" customWidth="1"/>
    <col min="9" max="10" width="20.7109375" style="1" customWidth="1"/>
    <col min="11" max="11" width="21.5703125" style="1" customWidth="1"/>
    <col min="12" max="12" width="21.85546875" style="1" customWidth="1"/>
    <col min="13" max="13" width="25" style="1" customWidth="1"/>
    <col min="14" max="16384" width="25" style="1"/>
  </cols>
  <sheetData>
    <row r="1" spans="1:16" ht="26.45" customHeight="1" x14ac:dyDescent="0.3">
      <c r="A1" s="71" t="s">
        <v>0</v>
      </c>
      <c r="B1" s="71"/>
      <c r="C1" s="71"/>
      <c r="D1" s="71"/>
      <c r="E1" s="71"/>
      <c r="F1" s="71"/>
      <c r="G1" s="71"/>
      <c r="H1" s="71"/>
      <c r="I1" s="71"/>
      <c r="J1" s="71"/>
      <c r="K1" s="71"/>
      <c r="L1" s="71"/>
    </row>
    <row r="2" spans="1:16" ht="26.45" customHeight="1" x14ac:dyDescent="0.3">
      <c r="A2" s="88" t="s">
        <v>130</v>
      </c>
      <c r="B2" s="62"/>
      <c r="C2" s="62"/>
      <c r="D2" s="62"/>
      <c r="E2" s="62"/>
      <c r="F2" s="62"/>
      <c r="G2" s="62"/>
      <c r="H2" s="62"/>
      <c r="I2" s="62"/>
      <c r="J2" s="62"/>
      <c r="K2" s="62"/>
      <c r="L2" s="62"/>
    </row>
    <row r="3" spans="1:16" ht="26.45" customHeight="1" x14ac:dyDescent="0.3">
      <c r="A3" s="62" t="s">
        <v>1</v>
      </c>
      <c r="B3" s="62"/>
      <c r="C3" s="62"/>
      <c r="D3" s="62"/>
      <c r="E3" s="62"/>
      <c r="F3" s="62"/>
      <c r="G3" s="62"/>
      <c r="H3" s="62"/>
      <c r="I3" s="62"/>
      <c r="J3" s="62"/>
      <c r="K3" s="62"/>
      <c r="L3" s="62"/>
    </row>
    <row r="4" spans="1:16" ht="69.95" customHeight="1" x14ac:dyDescent="0.3">
      <c r="A4" s="89" t="s">
        <v>94</v>
      </c>
      <c r="B4" s="89" t="s">
        <v>95</v>
      </c>
      <c r="C4" s="89" t="s">
        <v>96</v>
      </c>
      <c r="D4" s="89" t="s">
        <v>97</v>
      </c>
      <c r="E4" s="89" t="s">
        <v>98</v>
      </c>
      <c r="F4" s="89" t="s">
        <v>99</v>
      </c>
      <c r="G4" s="89" t="s">
        <v>100</v>
      </c>
      <c r="H4" s="89" t="s">
        <v>101</v>
      </c>
      <c r="I4" s="89" t="s">
        <v>102</v>
      </c>
      <c r="J4" s="89"/>
      <c r="K4" s="89"/>
      <c r="L4" s="89" t="s">
        <v>103</v>
      </c>
    </row>
    <row r="5" spans="1:16" ht="165.75" customHeight="1" x14ac:dyDescent="0.3">
      <c r="A5" s="89"/>
      <c r="B5" s="89"/>
      <c r="C5" s="89"/>
      <c r="D5" s="89"/>
      <c r="E5" s="89"/>
      <c r="F5" s="89"/>
      <c r="G5" s="89"/>
      <c r="H5" s="89"/>
      <c r="I5" s="9" t="s">
        <v>104</v>
      </c>
      <c r="J5" s="9" t="s">
        <v>105</v>
      </c>
      <c r="K5" s="9" t="s">
        <v>106</v>
      </c>
      <c r="L5" s="89"/>
    </row>
    <row r="6" spans="1:16" ht="20.25" customHeight="1" x14ac:dyDescent="0.3">
      <c r="A6" s="9" t="s">
        <v>107</v>
      </c>
      <c r="B6" s="9" t="s">
        <v>108</v>
      </c>
      <c r="C6" s="9" t="s">
        <v>109</v>
      </c>
      <c r="D6" s="9" t="s">
        <v>110</v>
      </c>
      <c r="E6" s="9" t="s">
        <v>111</v>
      </c>
      <c r="F6" s="9" t="s">
        <v>112</v>
      </c>
      <c r="G6" s="9" t="s">
        <v>113</v>
      </c>
      <c r="H6" s="9" t="s">
        <v>114</v>
      </c>
      <c r="I6" s="9" t="s">
        <v>115</v>
      </c>
      <c r="J6" s="9" t="s">
        <v>116</v>
      </c>
      <c r="K6" s="9" t="s">
        <v>117</v>
      </c>
      <c r="L6" s="9" t="s">
        <v>118</v>
      </c>
    </row>
    <row r="7" spans="1:16" ht="21.95" customHeight="1" x14ac:dyDescent="0.3">
      <c r="A7" s="71" t="s">
        <v>34</v>
      </c>
      <c r="B7" s="71"/>
      <c r="C7" s="71"/>
      <c r="D7" s="71"/>
      <c r="E7" s="71"/>
      <c r="F7" s="71"/>
      <c r="G7" s="71"/>
      <c r="H7" s="71"/>
      <c r="I7" s="71"/>
      <c r="J7" s="71"/>
      <c r="K7" s="71"/>
      <c r="L7" s="71"/>
    </row>
    <row r="8" spans="1:16" ht="29.25" customHeight="1" x14ac:dyDescent="0.3">
      <c r="A8" s="6"/>
      <c r="B8" s="7" t="s">
        <v>3</v>
      </c>
      <c r="C8" s="6" t="s">
        <v>3</v>
      </c>
      <c r="D8" s="6" t="s">
        <v>7</v>
      </c>
      <c r="E8" s="6" t="s">
        <v>7</v>
      </c>
      <c r="F8" s="6" t="s">
        <v>7</v>
      </c>
      <c r="G8" s="6" t="s">
        <v>7</v>
      </c>
      <c r="H8" s="6" t="s">
        <v>7</v>
      </c>
      <c r="I8" s="10">
        <f>I9+I21+I38+I42+I56+I96+I112+I125</f>
        <v>21843684.899999999</v>
      </c>
      <c r="J8" s="10">
        <f>J9+J21+J38+J42+J56+J96+J112+J125</f>
        <v>17735334.099999998</v>
      </c>
      <c r="K8" s="10">
        <f>K9+K21+K38+K42+K56+K96+K112+K125</f>
        <v>3673182.8</v>
      </c>
      <c r="L8" s="10">
        <f>L9+L21+L38+L42+L56+L96+L112+L125</f>
        <v>1840849.23</v>
      </c>
      <c r="M8" s="38"/>
    </row>
    <row r="9" spans="1:16" ht="271.5" customHeight="1" x14ac:dyDescent="0.3">
      <c r="A9" s="6" t="s">
        <v>35</v>
      </c>
      <c r="B9" s="7" t="s">
        <v>36</v>
      </c>
      <c r="C9" s="6" t="s">
        <v>3</v>
      </c>
      <c r="D9" s="12" t="s">
        <v>37</v>
      </c>
      <c r="E9" s="35">
        <v>45657</v>
      </c>
      <c r="F9" s="6"/>
      <c r="G9" s="6" t="s">
        <v>7</v>
      </c>
      <c r="H9" s="11" t="s">
        <v>131</v>
      </c>
      <c r="I9" s="10">
        <f>I10+I13+I18</f>
        <v>15538656.9</v>
      </c>
      <c r="J9" s="33">
        <v>11430367.199999999</v>
      </c>
      <c r="K9" s="10">
        <f>K10+K13+K18</f>
        <v>3284163.1</v>
      </c>
      <c r="L9" s="10">
        <f>L10+L13+L18</f>
        <v>1287976.3999999999</v>
      </c>
    </row>
    <row r="10" spans="1:16" ht="249.75" customHeight="1" x14ac:dyDescent="0.3">
      <c r="A10" s="6" t="s">
        <v>38</v>
      </c>
      <c r="B10" s="8" t="s">
        <v>39</v>
      </c>
      <c r="C10" s="6" t="s">
        <v>3</v>
      </c>
      <c r="D10" s="6" t="s">
        <v>40</v>
      </c>
      <c r="E10" s="35">
        <v>44561</v>
      </c>
      <c r="F10" s="6"/>
      <c r="G10" s="6" t="s">
        <v>7</v>
      </c>
      <c r="H10" s="11" t="s">
        <v>132</v>
      </c>
      <c r="I10" s="10">
        <v>14563809.300000001</v>
      </c>
      <c r="J10" s="33">
        <f>J9-J13-J18</f>
        <v>10457075.399999999</v>
      </c>
      <c r="K10" s="10">
        <v>3094278.1</v>
      </c>
      <c r="L10" s="10">
        <v>510974.4</v>
      </c>
      <c r="P10" s="38"/>
    </row>
    <row r="11" spans="1:16" s="2" customFormat="1" ht="83.25" customHeight="1" x14ac:dyDescent="0.3">
      <c r="A11" s="12"/>
      <c r="B11" s="14" t="s">
        <v>8</v>
      </c>
      <c r="C11" s="61"/>
      <c r="D11" s="61"/>
      <c r="E11" s="61"/>
      <c r="F11" s="61"/>
      <c r="G11" s="61"/>
      <c r="H11" s="61"/>
      <c r="I11" s="61"/>
      <c r="J11" s="61"/>
      <c r="K11" s="61"/>
      <c r="L11" s="61"/>
    </row>
    <row r="12" spans="1:16" s="2" customFormat="1" ht="102.75" customHeight="1" x14ac:dyDescent="0.3">
      <c r="A12" s="12"/>
      <c r="B12" s="14" t="s">
        <v>9</v>
      </c>
      <c r="C12" s="61"/>
      <c r="D12" s="61"/>
      <c r="E12" s="61"/>
      <c r="F12" s="61"/>
      <c r="G12" s="61"/>
      <c r="H12" s="61"/>
      <c r="I12" s="61"/>
      <c r="J12" s="61"/>
      <c r="K12" s="61"/>
      <c r="L12" s="61"/>
    </row>
    <row r="13" spans="1:16" s="2" customFormat="1" ht="408.75" customHeight="1" x14ac:dyDescent="0.3">
      <c r="A13" s="45" t="s">
        <v>41</v>
      </c>
      <c r="B13" s="45" t="s">
        <v>42</v>
      </c>
      <c r="C13" s="45" t="s">
        <v>3</v>
      </c>
      <c r="D13" s="45" t="s">
        <v>40</v>
      </c>
      <c r="E13" s="48">
        <v>44561</v>
      </c>
      <c r="F13" s="45"/>
      <c r="G13" s="45" t="s">
        <v>7</v>
      </c>
      <c r="H13" s="51" t="s">
        <v>147</v>
      </c>
      <c r="I13" s="42">
        <v>34238.5</v>
      </c>
      <c r="J13" s="42">
        <v>34238.5</v>
      </c>
      <c r="K13" s="42">
        <v>0</v>
      </c>
      <c r="L13" s="42">
        <v>0</v>
      </c>
      <c r="M13" s="37"/>
    </row>
    <row r="14" spans="1:16" ht="409.6" customHeight="1" x14ac:dyDescent="0.3">
      <c r="A14" s="46"/>
      <c r="B14" s="46"/>
      <c r="C14" s="46"/>
      <c r="D14" s="46"/>
      <c r="E14" s="49"/>
      <c r="F14" s="46"/>
      <c r="G14" s="46"/>
      <c r="H14" s="52"/>
      <c r="I14" s="43"/>
      <c r="J14" s="43"/>
      <c r="K14" s="43"/>
      <c r="L14" s="43"/>
    </row>
    <row r="15" spans="1:16" ht="140.25" customHeight="1" x14ac:dyDescent="0.3">
      <c r="A15" s="47"/>
      <c r="B15" s="47"/>
      <c r="C15" s="47"/>
      <c r="D15" s="47"/>
      <c r="E15" s="50"/>
      <c r="F15" s="47"/>
      <c r="G15" s="47"/>
      <c r="H15" s="53"/>
      <c r="I15" s="44"/>
      <c r="J15" s="44"/>
      <c r="K15" s="44"/>
      <c r="L15" s="44"/>
    </row>
    <row r="16" spans="1:16" s="2" customFormat="1" ht="115.5" customHeight="1" x14ac:dyDescent="0.3">
      <c r="A16" s="12"/>
      <c r="B16" s="14" t="s">
        <v>8</v>
      </c>
      <c r="C16" s="61"/>
      <c r="D16" s="61"/>
      <c r="E16" s="61"/>
      <c r="F16" s="61"/>
      <c r="G16" s="61"/>
      <c r="H16" s="61"/>
      <c r="I16" s="61"/>
      <c r="J16" s="61"/>
      <c r="K16" s="61"/>
      <c r="L16" s="61"/>
    </row>
    <row r="17" spans="1:12" s="2" customFormat="1" ht="129.75" customHeight="1" x14ac:dyDescent="0.3">
      <c r="A17" s="12"/>
      <c r="B17" s="14" t="s">
        <v>9</v>
      </c>
      <c r="C17" s="61"/>
      <c r="D17" s="61"/>
      <c r="E17" s="61"/>
      <c r="F17" s="61"/>
      <c r="G17" s="61"/>
      <c r="H17" s="61"/>
      <c r="I17" s="61"/>
      <c r="J17" s="61"/>
      <c r="K17" s="61"/>
      <c r="L17" s="61"/>
    </row>
    <row r="18" spans="1:12" s="2" customFormat="1" ht="215.25" customHeight="1" x14ac:dyDescent="0.3">
      <c r="A18" s="12" t="s">
        <v>43</v>
      </c>
      <c r="B18" s="32" t="s">
        <v>44</v>
      </c>
      <c r="C18" s="12" t="s">
        <v>3</v>
      </c>
      <c r="D18" s="12" t="s">
        <v>31</v>
      </c>
      <c r="E18" s="16">
        <v>44561</v>
      </c>
      <c r="F18" s="12"/>
      <c r="G18" s="12" t="s">
        <v>7</v>
      </c>
      <c r="H18" s="34" t="s">
        <v>148</v>
      </c>
      <c r="I18" s="33">
        <v>940609.1</v>
      </c>
      <c r="J18" s="33">
        <v>939053.3</v>
      </c>
      <c r="K18" s="33">
        <v>189885</v>
      </c>
      <c r="L18" s="33">
        <v>777002</v>
      </c>
    </row>
    <row r="19" spans="1:12" s="2" customFormat="1" ht="104.25" customHeight="1" x14ac:dyDescent="0.3">
      <c r="A19" s="12"/>
      <c r="B19" s="14" t="s">
        <v>8</v>
      </c>
      <c r="C19" s="61"/>
      <c r="D19" s="61"/>
      <c r="E19" s="61"/>
      <c r="F19" s="61"/>
      <c r="G19" s="61"/>
      <c r="H19" s="61"/>
      <c r="I19" s="61"/>
      <c r="J19" s="61"/>
      <c r="K19" s="61"/>
      <c r="L19" s="61"/>
    </row>
    <row r="20" spans="1:12" s="2" customFormat="1" ht="142.5" customHeight="1" x14ac:dyDescent="0.3">
      <c r="A20" s="12"/>
      <c r="B20" s="14" t="s">
        <v>9</v>
      </c>
      <c r="C20" s="61"/>
      <c r="D20" s="61"/>
      <c r="E20" s="61"/>
      <c r="F20" s="61"/>
      <c r="G20" s="61"/>
      <c r="H20" s="61"/>
      <c r="I20" s="61"/>
      <c r="J20" s="61"/>
      <c r="K20" s="61"/>
      <c r="L20" s="61"/>
    </row>
    <row r="21" spans="1:12" ht="408.75" customHeight="1" x14ac:dyDescent="0.3">
      <c r="A21" s="45" t="s">
        <v>45</v>
      </c>
      <c r="B21" s="45" t="s">
        <v>46</v>
      </c>
      <c r="C21" s="45" t="s">
        <v>3</v>
      </c>
      <c r="D21" s="54" t="s">
        <v>129</v>
      </c>
      <c r="E21" s="48">
        <v>45657</v>
      </c>
      <c r="F21" s="45"/>
      <c r="G21" s="45" t="s">
        <v>7</v>
      </c>
      <c r="H21" s="51" t="s">
        <v>149</v>
      </c>
      <c r="I21" s="42">
        <f>I24+I28+I32+I35</f>
        <v>4833100</v>
      </c>
      <c r="J21" s="42">
        <v>4833100</v>
      </c>
      <c r="K21" s="42">
        <f>K24+K28+K32+K35</f>
        <v>46652.2</v>
      </c>
      <c r="L21" s="42">
        <f>L24+L28+L32+L35</f>
        <v>168350.3</v>
      </c>
    </row>
    <row r="22" spans="1:12" ht="408.75" customHeight="1" x14ac:dyDescent="0.3">
      <c r="A22" s="46"/>
      <c r="B22" s="46"/>
      <c r="C22" s="46"/>
      <c r="D22" s="58"/>
      <c r="E22" s="49"/>
      <c r="F22" s="46"/>
      <c r="G22" s="46"/>
      <c r="H22" s="52"/>
      <c r="I22" s="43"/>
      <c r="J22" s="43"/>
      <c r="K22" s="43"/>
      <c r="L22" s="43"/>
    </row>
    <row r="23" spans="1:12" ht="145.5" customHeight="1" x14ac:dyDescent="0.3">
      <c r="A23" s="47"/>
      <c r="B23" s="47"/>
      <c r="C23" s="47"/>
      <c r="D23" s="55"/>
      <c r="E23" s="50"/>
      <c r="F23" s="47"/>
      <c r="G23" s="47"/>
      <c r="H23" s="53"/>
      <c r="I23" s="44"/>
      <c r="J23" s="44"/>
      <c r="K23" s="44"/>
      <c r="L23" s="44"/>
    </row>
    <row r="24" spans="1:12" ht="409.6" customHeight="1" x14ac:dyDescent="0.3">
      <c r="A24" s="45" t="s">
        <v>47</v>
      </c>
      <c r="B24" s="45" t="s">
        <v>48</v>
      </c>
      <c r="C24" s="45" t="s">
        <v>3</v>
      </c>
      <c r="D24" s="45" t="s">
        <v>49</v>
      </c>
      <c r="E24" s="56">
        <v>44561</v>
      </c>
      <c r="F24" s="45"/>
      <c r="G24" s="45" t="s">
        <v>7</v>
      </c>
      <c r="H24" s="51" t="s">
        <v>164</v>
      </c>
      <c r="I24" s="42">
        <v>10000</v>
      </c>
      <c r="J24" s="42">
        <v>10000</v>
      </c>
      <c r="K24" s="42">
        <v>0</v>
      </c>
      <c r="L24" s="42">
        <v>0</v>
      </c>
    </row>
    <row r="25" spans="1:12" ht="33" hidden="1" customHeight="1" x14ac:dyDescent="0.3">
      <c r="A25" s="47"/>
      <c r="B25" s="47"/>
      <c r="C25" s="47"/>
      <c r="D25" s="47"/>
      <c r="E25" s="57"/>
      <c r="F25" s="47"/>
      <c r="G25" s="47"/>
      <c r="H25" s="53"/>
      <c r="I25" s="44"/>
      <c r="J25" s="44"/>
      <c r="K25" s="44"/>
      <c r="L25" s="44"/>
    </row>
    <row r="26" spans="1:12" ht="118.5" customHeight="1" x14ac:dyDescent="0.3">
      <c r="A26" s="6"/>
      <c r="B26" s="8" t="s">
        <v>8</v>
      </c>
      <c r="C26" s="61"/>
      <c r="D26" s="61"/>
      <c r="E26" s="61"/>
      <c r="F26" s="61"/>
      <c r="G26" s="61"/>
      <c r="H26" s="61"/>
      <c r="I26" s="61"/>
      <c r="J26" s="61"/>
      <c r="K26" s="61"/>
      <c r="L26" s="61"/>
    </row>
    <row r="27" spans="1:12" ht="131.25" customHeight="1" x14ac:dyDescent="0.3">
      <c r="A27" s="6"/>
      <c r="B27" s="8" t="s">
        <v>9</v>
      </c>
      <c r="C27" s="61"/>
      <c r="D27" s="61"/>
      <c r="E27" s="61"/>
      <c r="F27" s="61"/>
      <c r="G27" s="61"/>
      <c r="H27" s="61"/>
      <c r="I27" s="61"/>
      <c r="J27" s="61"/>
      <c r="K27" s="61"/>
      <c r="L27" s="61"/>
    </row>
    <row r="28" spans="1:12" ht="409.6" customHeight="1" x14ac:dyDescent="0.3">
      <c r="A28" s="45" t="s">
        <v>50</v>
      </c>
      <c r="B28" s="54" t="s">
        <v>125</v>
      </c>
      <c r="C28" s="45" t="s">
        <v>3</v>
      </c>
      <c r="D28" s="45" t="s">
        <v>51</v>
      </c>
      <c r="E28" s="48">
        <v>44561</v>
      </c>
      <c r="F28" s="45"/>
      <c r="G28" s="45" t="s">
        <v>7</v>
      </c>
      <c r="H28" s="51" t="s">
        <v>133</v>
      </c>
      <c r="I28" s="42">
        <v>3463764.2</v>
      </c>
      <c r="J28" s="42">
        <f>3362798.8+100965.4</f>
        <v>3463764.1999999997</v>
      </c>
      <c r="K28" s="42">
        <v>41349.5</v>
      </c>
      <c r="L28" s="42">
        <v>142917.29999999999</v>
      </c>
    </row>
    <row r="29" spans="1:12" ht="9.75" customHeight="1" x14ac:dyDescent="0.3">
      <c r="A29" s="47"/>
      <c r="B29" s="55"/>
      <c r="C29" s="47"/>
      <c r="D29" s="47"/>
      <c r="E29" s="50"/>
      <c r="F29" s="47"/>
      <c r="G29" s="47"/>
      <c r="H29" s="53"/>
      <c r="I29" s="44"/>
      <c r="J29" s="44"/>
      <c r="K29" s="44"/>
      <c r="L29" s="44"/>
    </row>
    <row r="30" spans="1:12" ht="106.5" customHeight="1" x14ac:dyDescent="0.3">
      <c r="A30" s="6"/>
      <c r="B30" s="8" t="s">
        <v>8</v>
      </c>
      <c r="C30" s="62"/>
      <c r="D30" s="62"/>
      <c r="E30" s="62"/>
      <c r="F30" s="62"/>
      <c r="G30" s="62"/>
      <c r="H30" s="62"/>
      <c r="I30" s="62"/>
      <c r="J30" s="62"/>
      <c r="K30" s="62"/>
      <c r="L30" s="62"/>
    </row>
    <row r="31" spans="1:12" ht="120.75" customHeight="1" x14ac:dyDescent="0.3">
      <c r="A31" s="6"/>
      <c r="B31" s="8" t="s">
        <v>9</v>
      </c>
      <c r="C31" s="62"/>
      <c r="D31" s="62"/>
      <c r="E31" s="62"/>
      <c r="F31" s="62"/>
      <c r="G31" s="62"/>
      <c r="H31" s="62"/>
      <c r="I31" s="62"/>
      <c r="J31" s="62"/>
      <c r="K31" s="62"/>
      <c r="L31" s="62"/>
    </row>
    <row r="32" spans="1:12" ht="349.5" customHeight="1" x14ac:dyDescent="0.3">
      <c r="A32" s="6" t="s">
        <v>52</v>
      </c>
      <c r="B32" s="8" t="s">
        <v>53</v>
      </c>
      <c r="C32" s="6" t="s">
        <v>3</v>
      </c>
      <c r="D32" s="6" t="s">
        <v>31</v>
      </c>
      <c r="E32" s="35">
        <v>44561</v>
      </c>
      <c r="F32" s="6"/>
      <c r="G32" s="6" t="s">
        <v>7</v>
      </c>
      <c r="H32" s="11" t="s">
        <v>150</v>
      </c>
      <c r="I32" s="10">
        <v>1304114.2</v>
      </c>
      <c r="J32" s="10">
        <v>1304114.2</v>
      </c>
      <c r="K32" s="10">
        <v>1343.2</v>
      </c>
      <c r="L32" s="10">
        <v>12041</v>
      </c>
    </row>
    <row r="33" spans="1:12" ht="123" customHeight="1" x14ac:dyDescent="0.3">
      <c r="A33" s="6"/>
      <c r="B33" s="8" t="s">
        <v>8</v>
      </c>
      <c r="C33" s="62"/>
      <c r="D33" s="62"/>
      <c r="E33" s="62"/>
      <c r="F33" s="62"/>
      <c r="G33" s="62"/>
      <c r="H33" s="62"/>
      <c r="I33" s="62"/>
      <c r="J33" s="62"/>
      <c r="K33" s="62"/>
      <c r="L33" s="62"/>
    </row>
    <row r="34" spans="1:12" ht="129.75" customHeight="1" x14ac:dyDescent="0.3">
      <c r="A34" s="6"/>
      <c r="B34" s="8" t="s">
        <v>9</v>
      </c>
      <c r="C34" s="62"/>
      <c r="D34" s="62"/>
      <c r="E34" s="62"/>
      <c r="F34" s="62"/>
      <c r="G34" s="62"/>
      <c r="H34" s="62"/>
      <c r="I34" s="62"/>
      <c r="J34" s="62"/>
      <c r="K34" s="62"/>
      <c r="L34" s="62"/>
    </row>
    <row r="35" spans="1:12" ht="291" customHeight="1" x14ac:dyDescent="0.3">
      <c r="A35" s="6" t="s">
        <v>54</v>
      </c>
      <c r="B35" s="8" t="s">
        <v>55</v>
      </c>
      <c r="C35" s="6" t="s">
        <v>3</v>
      </c>
      <c r="D35" s="6" t="s">
        <v>31</v>
      </c>
      <c r="E35" s="6" t="s">
        <v>56</v>
      </c>
      <c r="F35" s="6"/>
      <c r="G35" s="6" t="s">
        <v>7</v>
      </c>
      <c r="H35" s="11" t="s">
        <v>151</v>
      </c>
      <c r="I35" s="10">
        <v>55221.599999999999</v>
      </c>
      <c r="J35" s="10">
        <v>55221.599999999999</v>
      </c>
      <c r="K35" s="10">
        <v>3959.5</v>
      </c>
      <c r="L35" s="10">
        <v>13392</v>
      </c>
    </row>
    <row r="36" spans="1:12" s="3" customFormat="1" ht="105" customHeight="1" x14ac:dyDescent="0.3">
      <c r="A36" s="6"/>
      <c r="B36" s="8" t="s">
        <v>8</v>
      </c>
      <c r="C36" s="62"/>
      <c r="D36" s="62"/>
      <c r="E36" s="62"/>
      <c r="F36" s="62"/>
      <c r="G36" s="62"/>
      <c r="H36" s="62"/>
      <c r="I36" s="62"/>
      <c r="J36" s="62"/>
      <c r="K36" s="62"/>
      <c r="L36" s="62"/>
    </row>
    <row r="37" spans="1:12" s="3" customFormat="1" ht="133.5" customHeight="1" x14ac:dyDescent="0.3">
      <c r="A37" s="6"/>
      <c r="B37" s="8" t="s">
        <v>9</v>
      </c>
      <c r="C37" s="62"/>
      <c r="D37" s="62"/>
      <c r="E37" s="62"/>
      <c r="F37" s="62"/>
      <c r="G37" s="62"/>
      <c r="H37" s="62"/>
      <c r="I37" s="62"/>
      <c r="J37" s="62"/>
      <c r="K37" s="62"/>
      <c r="L37" s="62"/>
    </row>
    <row r="38" spans="1:12" s="5" customFormat="1" ht="179.25" customHeight="1" x14ac:dyDescent="0.3">
      <c r="A38" s="15" t="s">
        <v>26</v>
      </c>
      <c r="B38" s="14" t="s">
        <v>27</v>
      </c>
      <c r="C38" s="12" t="s">
        <v>3</v>
      </c>
      <c r="D38" s="12" t="s">
        <v>37</v>
      </c>
      <c r="E38" s="16">
        <v>45657</v>
      </c>
      <c r="F38" s="13"/>
      <c r="G38" s="12" t="s">
        <v>7</v>
      </c>
      <c r="H38" s="17" t="s">
        <v>152</v>
      </c>
      <c r="I38" s="29">
        <v>0</v>
      </c>
      <c r="J38" s="29">
        <v>0</v>
      </c>
      <c r="K38" s="29">
        <v>0</v>
      </c>
      <c r="L38" s="29">
        <v>0</v>
      </c>
    </row>
    <row r="39" spans="1:12" s="5" customFormat="1" ht="246.75" customHeight="1" x14ac:dyDescent="0.3">
      <c r="A39" s="15" t="s">
        <v>28</v>
      </c>
      <c r="B39" s="14" t="s">
        <v>29</v>
      </c>
      <c r="C39" s="12" t="s">
        <v>3</v>
      </c>
      <c r="D39" s="13" t="s">
        <v>24</v>
      </c>
      <c r="E39" s="16">
        <v>44561</v>
      </c>
      <c r="F39" s="13"/>
      <c r="G39" s="12" t="s">
        <v>7</v>
      </c>
      <c r="H39" s="17" t="s">
        <v>153</v>
      </c>
      <c r="I39" s="29">
        <v>0</v>
      </c>
      <c r="J39" s="29">
        <v>0</v>
      </c>
      <c r="K39" s="29">
        <v>0</v>
      </c>
      <c r="L39" s="29">
        <v>0</v>
      </c>
    </row>
    <row r="40" spans="1:12" s="3" customFormat="1" ht="123" customHeight="1" x14ac:dyDescent="0.3">
      <c r="A40" s="6"/>
      <c r="B40" s="8" t="s">
        <v>8</v>
      </c>
      <c r="C40" s="62"/>
      <c r="D40" s="62"/>
      <c r="E40" s="62"/>
      <c r="F40" s="62"/>
      <c r="G40" s="62"/>
      <c r="H40" s="62"/>
      <c r="I40" s="62"/>
      <c r="J40" s="62"/>
      <c r="K40" s="62"/>
      <c r="L40" s="62"/>
    </row>
    <row r="41" spans="1:12" s="3" customFormat="1" ht="126.75" customHeight="1" x14ac:dyDescent="0.3">
      <c r="A41" s="6"/>
      <c r="B41" s="8" t="s">
        <v>9</v>
      </c>
      <c r="C41" s="62"/>
      <c r="D41" s="62"/>
      <c r="E41" s="62"/>
      <c r="F41" s="62"/>
      <c r="G41" s="62"/>
      <c r="H41" s="62"/>
      <c r="I41" s="62"/>
      <c r="J41" s="62"/>
      <c r="K41" s="62"/>
      <c r="L41" s="62"/>
    </row>
    <row r="42" spans="1:12" ht="409.5" customHeight="1" x14ac:dyDescent="0.3">
      <c r="A42" s="45" t="s">
        <v>57</v>
      </c>
      <c r="B42" s="76" t="s">
        <v>58</v>
      </c>
      <c r="C42" s="45" t="s">
        <v>3</v>
      </c>
      <c r="D42" s="45" t="s">
        <v>129</v>
      </c>
      <c r="E42" s="48">
        <v>45657</v>
      </c>
      <c r="F42" s="45"/>
      <c r="G42" s="45" t="s">
        <v>7</v>
      </c>
      <c r="H42" s="51" t="s">
        <v>154</v>
      </c>
      <c r="I42" s="42">
        <f>I44+I47+I50+I53</f>
        <v>53200</v>
      </c>
      <c r="J42" s="59">
        <v>53200</v>
      </c>
      <c r="K42" s="42">
        <f>K44+K47+K50+K53</f>
        <v>0</v>
      </c>
      <c r="L42" s="42">
        <f>L44+L47+L50+L53</f>
        <v>36720</v>
      </c>
    </row>
    <row r="43" spans="1:12" ht="118.5" customHeight="1" x14ac:dyDescent="0.3">
      <c r="A43" s="47"/>
      <c r="B43" s="77"/>
      <c r="C43" s="47"/>
      <c r="D43" s="47"/>
      <c r="E43" s="47"/>
      <c r="F43" s="47"/>
      <c r="G43" s="47"/>
      <c r="H43" s="53"/>
      <c r="I43" s="44"/>
      <c r="J43" s="64"/>
      <c r="K43" s="44"/>
      <c r="L43" s="44"/>
    </row>
    <row r="44" spans="1:12" ht="263.25" customHeight="1" x14ac:dyDescent="0.3">
      <c r="A44" s="6" t="s">
        <v>59</v>
      </c>
      <c r="B44" s="8" t="s">
        <v>60</v>
      </c>
      <c r="C44" s="6" t="s">
        <v>3</v>
      </c>
      <c r="D44" s="6" t="s">
        <v>31</v>
      </c>
      <c r="E44" s="6" t="s">
        <v>56</v>
      </c>
      <c r="F44" s="6"/>
      <c r="G44" s="6" t="s">
        <v>7</v>
      </c>
      <c r="H44" s="11" t="s">
        <v>155</v>
      </c>
      <c r="I44" s="10">
        <v>15000</v>
      </c>
      <c r="J44" s="10">
        <v>15000</v>
      </c>
      <c r="K44" s="10">
        <v>0</v>
      </c>
      <c r="L44" s="10">
        <v>15000</v>
      </c>
    </row>
    <row r="45" spans="1:12" s="2" customFormat="1" ht="114.75" customHeight="1" x14ac:dyDescent="0.3">
      <c r="A45" s="12"/>
      <c r="B45" s="14" t="s">
        <v>8</v>
      </c>
      <c r="C45" s="61"/>
      <c r="D45" s="61"/>
      <c r="E45" s="61"/>
      <c r="F45" s="61"/>
      <c r="G45" s="61"/>
      <c r="H45" s="61"/>
      <c r="I45" s="61"/>
      <c r="J45" s="61"/>
      <c r="K45" s="61"/>
      <c r="L45" s="61"/>
    </row>
    <row r="46" spans="1:12" s="2" customFormat="1" ht="132" customHeight="1" x14ac:dyDescent="0.3">
      <c r="A46" s="12"/>
      <c r="B46" s="14" t="s">
        <v>9</v>
      </c>
      <c r="C46" s="61"/>
      <c r="D46" s="61"/>
      <c r="E46" s="61"/>
      <c r="F46" s="61"/>
      <c r="G46" s="61"/>
      <c r="H46" s="61"/>
      <c r="I46" s="61"/>
      <c r="J46" s="61"/>
      <c r="K46" s="61"/>
      <c r="L46" s="61"/>
    </row>
    <row r="47" spans="1:12" ht="221.25" customHeight="1" x14ac:dyDescent="0.3">
      <c r="A47" s="6" t="s">
        <v>61</v>
      </c>
      <c r="B47" s="8" t="s">
        <v>62</v>
      </c>
      <c r="C47" s="6" t="s">
        <v>3</v>
      </c>
      <c r="D47" s="6" t="s">
        <v>31</v>
      </c>
      <c r="E47" s="35">
        <v>43830</v>
      </c>
      <c r="F47" s="6"/>
      <c r="G47" s="6" t="s">
        <v>7</v>
      </c>
      <c r="H47" s="11" t="s">
        <v>156</v>
      </c>
      <c r="I47" s="10">
        <v>10000</v>
      </c>
      <c r="J47" s="10">
        <v>10000</v>
      </c>
      <c r="K47" s="10">
        <v>0</v>
      </c>
      <c r="L47" s="10">
        <v>9710</v>
      </c>
    </row>
    <row r="48" spans="1:12" s="3" customFormat="1" ht="117.75" customHeight="1" x14ac:dyDescent="0.3">
      <c r="A48" s="6"/>
      <c r="B48" s="8" t="s">
        <v>8</v>
      </c>
      <c r="C48" s="62"/>
      <c r="D48" s="62"/>
      <c r="E48" s="62"/>
      <c r="F48" s="62"/>
      <c r="G48" s="62"/>
      <c r="H48" s="62"/>
      <c r="I48" s="62"/>
      <c r="J48" s="62"/>
      <c r="K48" s="62"/>
      <c r="L48" s="62"/>
    </row>
    <row r="49" spans="1:12" s="3" customFormat="1" ht="135" customHeight="1" x14ac:dyDescent="0.3">
      <c r="A49" s="6"/>
      <c r="B49" s="8" t="s">
        <v>9</v>
      </c>
      <c r="C49" s="62"/>
      <c r="D49" s="62"/>
      <c r="E49" s="62"/>
      <c r="F49" s="62"/>
      <c r="G49" s="62"/>
      <c r="H49" s="62"/>
      <c r="I49" s="62"/>
      <c r="J49" s="62"/>
      <c r="K49" s="62"/>
      <c r="L49" s="62"/>
    </row>
    <row r="50" spans="1:12" ht="210.75" customHeight="1" x14ac:dyDescent="0.3">
      <c r="A50" s="6" t="s">
        <v>63</v>
      </c>
      <c r="B50" s="8" t="s">
        <v>64</v>
      </c>
      <c r="C50" s="6" t="s">
        <v>3</v>
      </c>
      <c r="D50" s="12" t="s">
        <v>2</v>
      </c>
      <c r="E50" s="6" t="s">
        <v>56</v>
      </c>
      <c r="F50" s="6"/>
      <c r="G50" s="6" t="s">
        <v>7</v>
      </c>
      <c r="H50" s="11" t="s">
        <v>33</v>
      </c>
      <c r="I50" s="10">
        <v>13200</v>
      </c>
      <c r="J50" s="10">
        <v>13200</v>
      </c>
      <c r="K50" s="10">
        <v>0</v>
      </c>
      <c r="L50" s="10">
        <v>12010</v>
      </c>
    </row>
    <row r="51" spans="1:12" s="3" customFormat="1" ht="117" customHeight="1" x14ac:dyDescent="0.3">
      <c r="A51" s="6"/>
      <c r="B51" s="8" t="s">
        <v>8</v>
      </c>
      <c r="C51" s="62"/>
      <c r="D51" s="62"/>
      <c r="E51" s="62"/>
      <c r="F51" s="62"/>
      <c r="G51" s="62"/>
      <c r="H51" s="62"/>
      <c r="I51" s="62"/>
      <c r="J51" s="62"/>
      <c r="K51" s="62"/>
      <c r="L51" s="62"/>
    </row>
    <row r="52" spans="1:12" s="3" customFormat="1" ht="141.75" customHeight="1" x14ac:dyDescent="0.3">
      <c r="A52" s="6"/>
      <c r="B52" s="8" t="s">
        <v>9</v>
      </c>
      <c r="C52" s="62"/>
      <c r="D52" s="62"/>
      <c r="E52" s="62"/>
      <c r="F52" s="62"/>
      <c r="G52" s="62"/>
      <c r="H52" s="62"/>
      <c r="I52" s="62"/>
      <c r="J52" s="62"/>
      <c r="K52" s="62"/>
      <c r="L52" s="62"/>
    </row>
    <row r="53" spans="1:12" ht="198" customHeight="1" x14ac:dyDescent="0.3">
      <c r="A53" s="6" t="s">
        <v>65</v>
      </c>
      <c r="B53" s="8" t="s">
        <v>66</v>
      </c>
      <c r="C53" s="6" t="s">
        <v>3</v>
      </c>
      <c r="D53" s="6" t="s">
        <v>67</v>
      </c>
      <c r="E53" s="6" t="s">
        <v>56</v>
      </c>
      <c r="F53" s="6"/>
      <c r="G53" s="6" t="s">
        <v>7</v>
      </c>
      <c r="H53" s="11" t="s">
        <v>157</v>
      </c>
      <c r="I53" s="10">
        <v>15000</v>
      </c>
      <c r="J53" s="10">
        <v>15000</v>
      </c>
      <c r="K53" s="10">
        <v>0</v>
      </c>
      <c r="L53" s="10">
        <v>0</v>
      </c>
    </row>
    <row r="54" spans="1:12" s="3" customFormat="1" ht="114.75" customHeight="1" x14ac:dyDescent="0.3">
      <c r="A54" s="6"/>
      <c r="B54" s="8" t="s">
        <v>8</v>
      </c>
      <c r="C54" s="62"/>
      <c r="D54" s="62"/>
      <c r="E54" s="62"/>
      <c r="F54" s="62"/>
      <c r="G54" s="62"/>
      <c r="H54" s="62"/>
      <c r="I54" s="62"/>
      <c r="J54" s="62"/>
      <c r="K54" s="62"/>
      <c r="L54" s="62"/>
    </row>
    <row r="55" spans="1:12" s="3" customFormat="1" ht="135" customHeight="1" x14ac:dyDescent="0.3">
      <c r="A55" s="6"/>
      <c r="B55" s="8" t="s">
        <v>9</v>
      </c>
      <c r="C55" s="62"/>
      <c r="D55" s="62"/>
      <c r="E55" s="62"/>
      <c r="F55" s="62"/>
      <c r="G55" s="62"/>
      <c r="H55" s="62"/>
      <c r="I55" s="62"/>
      <c r="J55" s="62"/>
      <c r="K55" s="62"/>
      <c r="L55" s="62"/>
    </row>
    <row r="56" spans="1:12" ht="409.5" customHeight="1" x14ac:dyDescent="0.3">
      <c r="A56" s="45" t="s">
        <v>68</v>
      </c>
      <c r="B56" s="45" t="s">
        <v>69</v>
      </c>
      <c r="C56" s="45" t="s">
        <v>3</v>
      </c>
      <c r="D56" s="45" t="s">
        <v>129</v>
      </c>
      <c r="E56" s="48">
        <v>45657</v>
      </c>
      <c r="F56" s="45"/>
      <c r="G56" s="45" t="s">
        <v>7</v>
      </c>
      <c r="H56" s="51" t="s">
        <v>136</v>
      </c>
      <c r="I56" s="42">
        <f>I62+I66+I72+I78+I81+I85+I89+I93</f>
        <v>727623.59999999986</v>
      </c>
      <c r="J56" s="59">
        <v>727562.5</v>
      </c>
      <c r="K56" s="42">
        <f>K62+K66+K72+K78+K81+K85+K89+K93</f>
        <v>157141.1</v>
      </c>
      <c r="L56" s="42">
        <f>L62+L66+L72+L78+L81+L85+L89+L93</f>
        <v>110846</v>
      </c>
    </row>
    <row r="57" spans="1:12" ht="396.75" customHeight="1" x14ac:dyDescent="0.3">
      <c r="A57" s="46"/>
      <c r="B57" s="46"/>
      <c r="C57" s="46"/>
      <c r="D57" s="46"/>
      <c r="E57" s="46"/>
      <c r="F57" s="46"/>
      <c r="G57" s="46"/>
      <c r="H57" s="52"/>
      <c r="I57" s="43"/>
      <c r="J57" s="60"/>
      <c r="K57" s="43"/>
      <c r="L57" s="43"/>
    </row>
    <row r="58" spans="1:12" ht="382.5" customHeight="1" x14ac:dyDescent="0.3">
      <c r="A58" s="46"/>
      <c r="B58" s="46"/>
      <c r="C58" s="46"/>
      <c r="D58" s="46"/>
      <c r="E58" s="46"/>
      <c r="F58" s="46"/>
      <c r="G58" s="46"/>
      <c r="H58" s="52"/>
      <c r="I58" s="43"/>
      <c r="J58" s="60"/>
      <c r="K58" s="43"/>
      <c r="L58" s="43"/>
    </row>
    <row r="59" spans="1:12" ht="397.5" customHeight="1" x14ac:dyDescent="0.3">
      <c r="A59" s="46"/>
      <c r="B59" s="46"/>
      <c r="C59" s="46"/>
      <c r="D59" s="46"/>
      <c r="E59" s="46"/>
      <c r="F59" s="46"/>
      <c r="G59" s="46"/>
      <c r="H59" s="52"/>
      <c r="I59" s="43"/>
      <c r="J59" s="60"/>
      <c r="K59" s="43"/>
      <c r="L59" s="43"/>
    </row>
    <row r="60" spans="1:12" ht="293.25" customHeight="1" x14ac:dyDescent="0.3">
      <c r="A60" s="46"/>
      <c r="B60" s="46"/>
      <c r="C60" s="46"/>
      <c r="D60" s="46"/>
      <c r="E60" s="46"/>
      <c r="F60" s="46"/>
      <c r="G60" s="46"/>
      <c r="H60" s="52"/>
      <c r="I60" s="43"/>
      <c r="J60" s="60"/>
      <c r="K60" s="43"/>
      <c r="L60" s="43"/>
    </row>
    <row r="61" spans="1:12" ht="36.75" hidden="1" customHeight="1" x14ac:dyDescent="0.3">
      <c r="A61" s="46"/>
      <c r="B61" s="46"/>
      <c r="C61" s="46"/>
      <c r="D61" s="46"/>
      <c r="E61" s="46"/>
      <c r="F61" s="46"/>
      <c r="G61" s="46"/>
      <c r="H61" s="53"/>
      <c r="I61" s="43"/>
      <c r="J61" s="60"/>
      <c r="K61" s="43"/>
      <c r="L61" s="43"/>
    </row>
    <row r="62" spans="1:12" ht="312" customHeight="1" x14ac:dyDescent="0.3">
      <c r="A62" s="45" t="s">
        <v>70</v>
      </c>
      <c r="B62" s="76" t="s">
        <v>71</v>
      </c>
      <c r="C62" s="45" t="s">
        <v>3</v>
      </c>
      <c r="D62" s="45" t="s">
        <v>72</v>
      </c>
      <c r="E62" s="45" t="s">
        <v>73</v>
      </c>
      <c r="F62" s="45"/>
      <c r="G62" s="45" t="s">
        <v>7</v>
      </c>
      <c r="H62" s="51" t="s">
        <v>158</v>
      </c>
      <c r="I62" s="42">
        <v>2000</v>
      </c>
      <c r="J62" s="42">
        <v>2000</v>
      </c>
      <c r="K62" s="42">
        <v>0</v>
      </c>
      <c r="L62" s="42">
        <v>0</v>
      </c>
    </row>
    <row r="63" spans="1:12" ht="27.75" hidden="1" customHeight="1" x14ac:dyDescent="0.3">
      <c r="A63" s="47"/>
      <c r="B63" s="77"/>
      <c r="C63" s="47"/>
      <c r="D63" s="47"/>
      <c r="E63" s="47"/>
      <c r="F63" s="47"/>
      <c r="G63" s="47"/>
      <c r="H63" s="53"/>
      <c r="I63" s="44"/>
      <c r="J63" s="44"/>
      <c r="K63" s="44"/>
      <c r="L63" s="44"/>
    </row>
    <row r="64" spans="1:12" s="2" customFormat="1" ht="114" customHeight="1" x14ac:dyDescent="0.3">
      <c r="A64" s="6"/>
      <c r="B64" s="14" t="s">
        <v>8</v>
      </c>
      <c r="C64" s="61"/>
      <c r="D64" s="61"/>
      <c r="E64" s="61"/>
      <c r="F64" s="61"/>
      <c r="G64" s="61"/>
      <c r="H64" s="61"/>
      <c r="I64" s="61"/>
      <c r="J64" s="61"/>
      <c r="K64" s="61"/>
      <c r="L64" s="61"/>
    </row>
    <row r="65" spans="1:12" s="2" customFormat="1" ht="123" customHeight="1" x14ac:dyDescent="0.3">
      <c r="A65" s="12"/>
      <c r="B65" s="14" t="s">
        <v>9</v>
      </c>
      <c r="C65" s="61"/>
      <c r="D65" s="61"/>
      <c r="E65" s="61"/>
      <c r="F65" s="61"/>
      <c r="G65" s="61"/>
      <c r="H65" s="61"/>
      <c r="I65" s="61"/>
      <c r="J65" s="61"/>
      <c r="K65" s="61"/>
      <c r="L65" s="61"/>
    </row>
    <row r="66" spans="1:12" ht="393.75" customHeight="1" x14ac:dyDescent="0.3">
      <c r="A66" s="68" t="s">
        <v>74</v>
      </c>
      <c r="B66" s="45" t="s">
        <v>75</v>
      </c>
      <c r="C66" s="45" t="s">
        <v>3</v>
      </c>
      <c r="D66" s="45" t="s">
        <v>72</v>
      </c>
      <c r="E66" s="48">
        <v>44561</v>
      </c>
      <c r="F66" s="45"/>
      <c r="G66" s="45" t="s">
        <v>7</v>
      </c>
      <c r="H66" s="51" t="s">
        <v>134</v>
      </c>
      <c r="I66" s="42">
        <v>135853.29999999999</v>
      </c>
      <c r="J66" s="59">
        <v>139710.39999999999</v>
      </c>
      <c r="K66" s="42">
        <v>12566.9</v>
      </c>
      <c r="L66" s="42">
        <v>11921.6</v>
      </c>
    </row>
    <row r="67" spans="1:12" ht="408.75" customHeight="1" x14ac:dyDescent="0.3">
      <c r="A67" s="69"/>
      <c r="B67" s="46"/>
      <c r="C67" s="46"/>
      <c r="D67" s="46"/>
      <c r="E67" s="46"/>
      <c r="F67" s="46"/>
      <c r="G67" s="46"/>
      <c r="H67" s="52"/>
      <c r="I67" s="43"/>
      <c r="J67" s="60"/>
      <c r="K67" s="43"/>
      <c r="L67" s="43"/>
    </row>
    <row r="68" spans="1:12" ht="45" customHeight="1" x14ac:dyDescent="0.3">
      <c r="A68" s="69"/>
      <c r="B68" s="46"/>
      <c r="C68" s="46"/>
      <c r="D68" s="46"/>
      <c r="E68" s="46"/>
      <c r="F68" s="46"/>
      <c r="G68" s="46"/>
      <c r="H68" s="52"/>
      <c r="I68" s="43"/>
      <c r="J68" s="60"/>
      <c r="K68" s="43"/>
      <c r="L68" s="43"/>
    </row>
    <row r="69" spans="1:12" ht="207" hidden="1" customHeight="1" x14ac:dyDescent="0.3">
      <c r="A69" s="70"/>
      <c r="B69" s="47"/>
      <c r="C69" s="47"/>
      <c r="D69" s="47"/>
      <c r="E69" s="47"/>
      <c r="F69" s="47"/>
      <c r="G69" s="47"/>
      <c r="H69" s="63"/>
      <c r="I69" s="44"/>
      <c r="J69" s="64"/>
      <c r="K69" s="44"/>
      <c r="L69" s="44"/>
    </row>
    <row r="70" spans="1:12" s="2" customFormat="1" ht="120" customHeight="1" x14ac:dyDescent="0.3">
      <c r="A70" s="23"/>
      <c r="B70" s="14" t="s">
        <v>8</v>
      </c>
      <c r="C70" s="61"/>
      <c r="D70" s="61"/>
      <c r="E70" s="61"/>
      <c r="F70" s="61"/>
      <c r="G70" s="61"/>
      <c r="H70" s="61"/>
      <c r="I70" s="61"/>
      <c r="J70" s="61"/>
      <c r="K70" s="61"/>
      <c r="L70" s="61"/>
    </row>
    <row r="71" spans="1:12" s="2" customFormat="1" ht="150" customHeight="1" x14ac:dyDescent="0.3">
      <c r="A71" s="12"/>
      <c r="B71" s="14" t="s">
        <v>9</v>
      </c>
      <c r="C71" s="61"/>
      <c r="D71" s="61"/>
      <c r="E71" s="61"/>
      <c r="F71" s="61"/>
      <c r="G71" s="61"/>
      <c r="H71" s="61"/>
      <c r="I71" s="61"/>
      <c r="J71" s="61"/>
      <c r="K71" s="61"/>
      <c r="L71" s="61"/>
    </row>
    <row r="72" spans="1:12" ht="409.5" customHeight="1" x14ac:dyDescent="0.3">
      <c r="A72" s="45" t="s">
        <v>76</v>
      </c>
      <c r="B72" s="45" t="s">
        <v>77</v>
      </c>
      <c r="C72" s="45" t="s">
        <v>3</v>
      </c>
      <c r="D72" s="45" t="s">
        <v>72</v>
      </c>
      <c r="E72" s="48">
        <v>44561</v>
      </c>
      <c r="F72" s="45"/>
      <c r="G72" s="45" t="s">
        <v>7</v>
      </c>
      <c r="H72" s="51" t="s">
        <v>135</v>
      </c>
      <c r="I72" s="42">
        <v>160301.9</v>
      </c>
      <c r="J72" s="59">
        <f>3500+4786.6+17806.4+138192.4</f>
        <v>164285.4</v>
      </c>
      <c r="K72" s="42">
        <v>20412.7</v>
      </c>
      <c r="L72" s="42">
        <v>13612.4</v>
      </c>
    </row>
    <row r="73" spans="1:12" ht="409.6" customHeight="1" x14ac:dyDescent="0.3">
      <c r="A73" s="46"/>
      <c r="B73" s="46"/>
      <c r="C73" s="46"/>
      <c r="D73" s="46"/>
      <c r="E73" s="49"/>
      <c r="F73" s="46"/>
      <c r="G73" s="46"/>
      <c r="H73" s="52"/>
      <c r="I73" s="43"/>
      <c r="J73" s="60"/>
      <c r="K73" s="43"/>
      <c r="L73" s="43"/>
    </row>
    <row r="74" spans="1:12" ht="27.75" customHeight="1" x14ac:dyDescent="0.3">
      <c r="A74" s="46"/>
      <c r="B74" s="46"/>
      <c r="C74" s="46"/>
      <c r="D74" s="46"/>
      <c r="E74" s="49"/>
      <c r="F74" s="46"/>
      <c r="G74" s="46"/>
      <c r="H74" s="52"/>
      <c r="I74" s="43"/>
      <c r="J74" s="60"/>
      <c r="K74" s="43"/>
      <c r="L74" s="43"/>
    </row>
    <row r="75" spans="1:12" ht="38.25" customHeight="1" x14ac:dyDescent="0.3">
      <c r="A75" s="47"/>
      <c r="B75" s="47"/>
      <c r="C75" s="47"/>
      <c r="D75" s="47"/>
      <c r="E75" s="50"/>
      <c r="F75" s="47"/>
      <c r="G75" s="47"/>
      <c r="H75" s="53"/>
      <c r="I75" s="44"/>
      <c r="J75" s="64"/>
      <c r="K75" s="44"/>
      <c r="L75" s="44"/>
    </row>
    <row r="76" spans="1:12" s="2" customFormat="1" ht="112.5" customHeight="1" x14ac:dyDescent="0.3">
      <c r="A76" s="23"/>
      <c r="B76" s="14" t="s">
        <v>8</v>
      </c>
      <c r="C76" s="61"/>
      <c r="D76" s="61"/>
      <c r="E76" s="61"/>
      <c r="F76" s="61"/>
      <c r="G76" s="61"/>
      <c r="H76" s="61"/>
      <c r="I76" s="61"/>
      <c r="J76" s="61"/>
      <c r="K76" s="61"/>
      <c r="L76" s="61"/>
    </row>
    <row r="77" spans="1:12" s="2" customFormat="1" ht="155.25" customHeight="1" x14ac:dyDescent="0.3">
      <c r="A77" s="12"/>
      <c r="B77" s="14" t="s">
        <v>9</v>
      </c>
      <c r="C77" s="61"/>
      <c r="D77" s="61"/>
      <c r="E77" s="61"/>
      <c r="F77" s="61"/>
      <c r="G77" s="61"/>
      <c r="H77" s="61"/>
      <c r="I77" s="61"/>
      <c r="J77" s="61"/>
      <c r="K77" s="61"/>
      <c r="L77" s="61"/>
    </row>
    <row r="78" spans="1:12" ht="409.5" customHeight="1" x14ac:dyDescent="0.3">
      <c r="A78" s="20" t="s">
        <v>78</v>
      </c>
      <c r="B78" s="8" t="s">
        <v>79</v>
      </c>
      <c r="C78" s="6" t="s">
        <v>3</v>
      </c>
      <c r="D78" s="6" t="s">
        <v>72</v>
      </c>
      <c r="E78" s="35">
        <v>44561</v>
      </c>
      <c r="F78" s="6"/>
      <c r="G78" s="6" t="s">
        <v>7</v>
      </c>
      <c r="H78" s="11" t="s">
        <v>159</v>
      </c>
      <c r="I78" s="10">
        <v>2764</v>
      </c>
      <c r="J78" s="10">
        <v>2764</v>
      </c>
      <c r="K78" s="10">
        <v>0</v>
      </c>
      <c r="L78" s="10">
        <v>0</v>
      </c>
    </row>
    <row r="79" spans="1:12" s="2" customFormat="1" ht="125.25" customHeight="1" x14ac:dyDescent="0.3">
      <c r="A79" s="23"/>
      <c r="B79" s="14" t="s">
        <v>8</v>
      </c>
      <c r="C79" s="61"/>
      <c r="D79" s="61"/>
      <c r="E79" s="61"/>
      <c r="F79" s="61"/>
      <c r="G79" s="61"/>
      <c r="H79" s="61"/>
      <c r="I79" s="61"/>
      <c r="J79" s="61"/>
      <c r="K79" s="61"/>
      <c r="L79" s="61"/>
    </row>
    <row r="80" spans="1:12" s="2" customFormat="1" ht="135" customHeight="1" x14ac:dyDescent="0.3">
      <c r="A80" s="12"/>
      <c r="B80" s="14" t="s">
        <v>9</v>
      </c>
      <c r="C80" s="61"/>
      <c r="D80" s="61"/>
      <c r="E80" s="61"/>
      <c r="F80" s="61"/>
      <c r="G80" s="61"/>
      <c r="H80" s="61"/>
      <c r="I80" s="61"/>
      <c r="J80" s="61"/>
      <c r="K80" s="61"/>
      <c r="L80" s="61"/>
    </row>
    <row r="81" spans="1:12" ht="408.75" customHeight="1" x14ac:dyDescent="0.3">
      <c r="A81" s="45" t="s">
        <v>80</v>
      </c>
      <c r="B81" s="76" t="s">
        <v>81</v>
      </c>
      <c r="C81" s="45" t="s">
        <v>3</v>
      </c>
      <c r="D81" s="45" t="s">
        <v>72</v>
      </c>
      <c r="E81" s="45" t="s">
        <v>82</v>
      </c>
      <c r="F81" s="45"/>
      <c r="G81" s="45" t="s">
        <v>7</v>
      </c>
      <c r="H81" s="51" t="s">
        <v>160</v>
      </c>
      <c r="I81" s="42">
        <v>205937.7</v>
      </c>
      <c r="J81" s="59">
        <f>4140.3+6084.8+14418.9+176892.8</f>
        <v>201536.8</v>
      </c>
      <c r="K81" s="42">
        <v>24914</v>
      </c>
      <c r="L81" s="42">
        <v>29718.400000000001</v>
      </c>
    </row>
    <row r="82" spans="1:12" ht="234" customHeight="1" x14ac:dyDescent="0.3">
      <c r="A82" s="46"/>
      <c r="B82" s="77"/>
      <c r="C82" s="47"/>
      <c r="D82" s="47"/>
      <c r="E82" s="47"/>
      <c r="F82" s="47"/>
      <c r="G82" s="47"/>
      <c r="H82" s="53"/>
      <c r="I82" s="44"/>
      <c r="J82" s="64"/>
      <c r="K82" s="44"/>
      <c r="L82" s="44"/>
    </row>
    <row r="83" spans="1:12" s="2" customFormat="1" ht="108" customHeight="1" x14ac:dyDescent="0.3">
      <c r="A83" s="23"/>
      <c r="B83" s="14" t="s">
        <v>8</v>
      </c>
      <c r="C83" s="61"/>
      <c r="D83" s="61"/>
      <c r="E83" s="61"/>
      <c r="F83" s="61"/>
      <c r="G83" s="61"/>
      <c r="H83" s="61"/>
      <c r="I83" s="61"/>
      <c r="J83" s="61"/>
      <c r="K83" s="61"/>
      <c r="L83" s="61"/>
    </row>
    <row r="84" spans="1:12" s="2" customFormat="1" ht="129.75" customHeight="1" x14ac:dyDescent="0.3">
      <c r="A84" s="12"/>
      <c r="B84" s="14" t="s">
        <v>9</v>
      </c>
      <c r="C84" s="61"/>
      <c r="D84" s="61"/>
      <c r="E84" s="61"/>
      <c r="F84" s="61"/>
      <c r="G84" s="61"/>
      <c r="H84" s="61"/>
      <c r="I84" s="61"/>
      <c r="J84" s="61"/>
      <c r="K84" s="61"/>
      <c r="L84" s="61"/>
    </row>
    <row r="85" spans="1:12" ht="409.5" customHeight="1" x14ac:dyDescent="0.3">
      <c r="A85" s="71" t="s">
        <v>83</v>
      </c>
      <c r="B85" s="76" t="s">
        <v>84</v>
      </c>
      <c r="C85" s="45" t="s">
        <v>3</v>
      </c>
      <c r="D85" s="45" t="s">
        <v>85</v>
      </c>
      <c r="E85" s="45" t="s">
        <v>56</v>
      </c>
      <c r="F85" s="45"/>
      <c r="G85" s="45" t="s">
        <v>7</v>
      </c>
      <c r="H85" s="51" t="s">
        <v>161</v>
      </c>
      <c r="I85" s="42">
        <v>157235.5</v>
      </c>
      <c r="J85" s="59">
        <f>3500+8551.5+7349.7+134333.5</f>
        <v>153734.70000000001</v>
      </c>
      <c r="K85" s="42">
        <v>99247.5</v>
      </c>
      <c r="L85" s="42">
        <v>55593.599999999999</v>
      </c>
    </row>
    <row r="86" spans="1:12" ht="373.5" customHeight="1" x14ac:dyDescent="0.3">
      <c r="A86" s="71"/>
      <c r="B86" s="77"/>
      <c r="C86" s="47"/>
      <c r="D86" s="47"/>
      <c r="E86" s="47"/>
      <c r="F86" s="47"/>
      <c r="G86" s="47"/>
      <c r="H86" s="53"/>
      <c r="I86" s="44"/>
      <c r="J86" s="64"/>
      <c r="K86" s="44"/>
      <c r="L86" s="44"/>
    </row>
    <row r="87" spans="1:12" s="2" customFormat="1" ht="113.25" customHeight="1" x14ac:dyDescent="0.3">
      <c r="A87" s="21"/>
      <c r="B87" s="14" t="s">
        <v>8</v>
      </c>
      <c r="C87" s="61"/>
      <c r="D87" s="61"/>
      <c r="E87" s="61"/>
      <c r="F87" s="61"/>
      <c r="G87" s="61"/>
      <c r="H87" s="61"/>
      <c r="I87" s="61"/>
      <c r="J87" s="61"/>
      <c r="K87" s="61"/>
      <c r="L87" s="61"/>
    </row>
    <row r="88" spans="1:12" s="2" customFormat="1" ht="130.5" customHeight="1" x14ac:dyDescent="0.3">
      <c r="A88" s="12"/>
      <c r="B88" s="14" t="s">
        <v>9</v>
      </c>
      <c r="C88" s="61"/>
      <c r="D88" s="61"/>
      <c r="E88" s="61"/>
      <c r="F88" s="61"/>
      <c r="G88" s="61"/>
      <c r="H88" s="61"/>
      <c r="I88" s="61"/>
      <c r="J88" s="61"/>
      <c r="K88" s="61"/>
      <c r="L88" s="61"/>
    </row>
    <row r="89" spans="1:12" s="2" customFormat="1" ht="408.75" customHeight="1" x14ac:dyDescent="0.3">
      <c r="A89" s="24" t="s">
        <v>120</v>
      </c>
      <c r="B89" s="32" t="s">
        <v>126</v>
      </c>
      <c r="C89" s="12" t="s">
        <v>3</v>
      </c>
      <c r="D89" s="12" t="s">
        <v>86</v>
      </c>
      <c r="E89" s="16">
        <v>44301</v>
      </c>
      <c r="F89" s="12"/>
      <c r="G89" s="12" t="s">
        <v>7</v>
      </c>
      <c r="H89" s="34" t="s">
        <v>162</v>
      </c>
      <c r="I89" s="33">
        <v>4031.2</v>
      </c>
      <c r="J89" s="33">
        <v>4031.2</v>
      </c>
      <c r="K89" s="33">
        <v>0</v>
      </c>
      <c r="L89" s="33">
        <v>0</v>
      </c>
    </row>
    <row r="90" spans="1:12" s="2" customFormat="1" ht="114.75" customHeight="1" x14ac:dyDescent="0.3">
      <c r="A90" s="23"/>
      <c r="B90" s="14" t="s">
        <v>8</v>
      </c>
      <c r="C90" s="61"/>
      <c r="D90" s="61"/>
      <c r="E90" s="61"/>
      <c r="F90" s="61"/>
      <c r="G90" s="61"/>
      <c r="H90" s="61"/>
      <c r="I90" s="61"/>
      <c r="J90" s="61"/>
      <c r="K90" s="61"/>
      <c r="L90" s="61"/>
    </row>
    <row r="91" spans="1:12" s="2" customFormat="1" ht="117" customHeight="1" x14ac:dyDescent="0.3">
      <c r="A91" s="12"/>
      <c r="B91" s="14" t="s">
        <v>9</v>
      </c>
      <c r="C91" s="61"/>
      <c r="D91" s="61"/>
      <c r="E91" s="61"/>
      <c r="F91" s="61"/>
      <c r="G91" s="61"/>
      <c r="H91" s="61"/>
      <c r="I91" s="61"/>
      <c r="J91" s="61"/>
      <c r="K91" s="61"/>
      <c r="L91" s="61"/>
    </row>
    <row r="92" spans="1:12" s="2" customFormat="1" ht="228.75" customHeight="1" x14ac:dyDescent="0.3">
      <c r="A92" s="24" t="s">
        <v>121</v>
      </c>
      <c r="B92" s="40" t="s">
        <v>127</v>
      </c>
      <c r="C92" s="12"/>
      <c r="D92" s="12" t="s">
        <v>86</v>
      </c>
      <c r="E92" s="12" t="s">
        <v>87</v>
      </c>
      <c r="F92" s="41">
        <v>43553</v>
      </c>
      <c r="G92" s="12"/>
      <c r="H92" s="12" t="s">
        <v>3</v>
      </c>
      <c r="I92" s="12" t="s">
        <v>3</v>
      </c>
      <c r="J92" s="12" t="s">
        <v>3</v>
      </c>
      <c r="K92" s="12" t="s">
        <v>3</v>
      </c>
      <c r="L92" s="12" t="s">
        <v>3</v>
      </c>
    </row>
    <row r="93" spans="1:12" s="2" customFormat="1" ht="341.25" customHeight="1" x14ac:dyDescent="0.3">
      <c r="A93" s="24" t="s">
        <v>20</v>
      </c>
      <c r="B93" s="14" t="s">
        <v>21</v>
      </c>
      <c r="C93" s="12" t="s">
        <v>3</v>
      </c>
      <c r="D93" s="12" t="s">
        <v>22</v>
      </c>
      <c r="E93" s="16">
        <v>44561</v>
      </c>
      <c r="F93" s="12"/>
      <c r="G93" s="12" t="s">
        <v>7</v>
      </c>
      <c r="H93" s="17" t="s">
        <v>163</v>
      </c>
      <c r="I93" s="19">
        <v>59500</v>
      </c>
      <c r="J93" s="19">
        <v>59500</v>
      </c>
      <c r="K93" s="19">
        <v>0</v>
      </c>
      <c r="L93" s="19">
        <v>0</v>
      </c>
    </row>
    <row r="94" spans="1:12" ht="115.5" customHeight="1" x14ac:dyDescent="0.3">
      <c r="A94" s="25"/>
      <c r="B94" s="8" t="s">
        <v>8</v>
      </c>
      <c r="C94" s="62"/>
      <c r="D94" s="62"/>
      <c r="E94" s="62"/>
      <c r="F94" s="62"/>
      <c r="G94" s="62"/>
      <c r="H94" s="62"/>
      <c r="I94" s="62"/>
      <c r="J94" s="62"/>
      <c r="K94" s="62"/>
      <c r="L94" s="62"/>
    </row>
    <row r="95" spans="1:12" ht="153.75" customHeight="1" x14ac:dyDescent="0.3">
      <c r="A95" s="6"/>
      <c r="B95" s="8" t="s">
        <v>9</v>
      </c>
      <c r="C95" s="62"/>
      <c r="D95" s="62"/>
      <c r="E95" s="62"/>
      <c r="F95" s="62"/>
      <c r="G95" s="62"/>
      <c r="H95" s="62"/>
      <c r="I95" s="62"/>
      <c r="J95" s="62"/>
      <c r="K95" s="62"/>
      <c r="L95" s="62"/>
    </row>
    <row r="96" spans="1:12" ht="404.25" customHeight="1" x14ac:dyDescent="0.3">
      <c r="A96" s="45" t="s">
        <v>88</v>
      </c>
      <c r="B96" s="76" t="s">
        <v>89</v>
      </c>
      <c r="C96" s="45" t="s">
        <v>3</v>
      </c>
      <c r="D96" s="45" t="s">
        <v>37</v>
      </c>
      <c r="E96" s="48">
        <v>45657</v>
      </c>
      <c r="F96" s="45"/>
      <c r="G96" s="45" t="s">
        <v>7</v>
      </c>
      <c r="H96" s="51" t="s">
        <v>141</v>
      </c>
      <c r="I96" s="42">
        <f>I99+I103+I107</f>
        <v>498874.69999999995</v>
      </c>
      <c r="J96" s="59">
        <v>498874.7</v>
      </c>
      <c r="K96" s="42">
        <f>K99+K103+K107</f>
        <v>93549.8</v>
      </c>
      <c r="L96" s="42">
        <f>L99+L103+L107</f>
        <v>69098.899999999994</v>
      </c>
    </row>
    <row r="97" spans="1:12" ht="409.5" customHeight="1" x14ac:dyDescent="0.3">
      <c r="A97" s="46"/>
      <c r="B97" s="78"/>
      <c r="C97" s="46"/>
      <c r="D97" s="46"/>
      <c r="E97" s="46"/>
      <c r="F97" s="46"/>
      <c r="G97" s="46"/>
      <c r="H97" s="52"/>
      <c r="I97" s="43"/>
      <c r="J97" s="60"/>
      <c r="K97" s="43"/>
      <c r="L97" s="43"/>
    </row>
    <row r="98" spans="1:12" ht="303" customHeight="1" x14ac:dyDescent="0.3">
      <c r="A98" s="47"/>
      <c r="B98" s="77"/>
      <c r="C98" s="47"/>
      <c r="D98" s="47"/>
      <c r="E98" s="47"/>
      <c r="F98" s="47"/>
      <c r="G98" s="47"/>
      <c r="H98" s="53"/>
      <c r="I98" s="44"/>
      <c r="J98" s="64"/>
      <c r="K98" s="44"/>
      <c r="L98" s="44"/>
    </row>
    <row r="99" spans="1:12" ht="409.5" customHeight="1" x14ac:dyDescent="0.3">
      <c r="A99" s="71" t="s">
        <v>90</v>
      </c>
      <c r="B99" s="76" t="s">
        <v>91</v>
      </c>
      <c r="C99" s="45" t="s">
        <v>3</v>
      </c>
      <c r="D99" s="45" t="s">
        <v>85</v>
      </c>
      <c r="E99" s="48">
        <v>44286</v>
      </c>
      <c r="F99" s="45"/>
      <c r="G99" s="45" t="s">
        <v>7</v>
      </c>
      <c r="H99" s="51" t="s">
        <v>142</v>
      </c>
      <c r="I99" s="42">
        <v>278148.3</v>
      </c>
      <c r="J99" s="59">
        <f>9000+2000+271374.3</f>
        <v>282374.3</v>
      </c>
      <c r="K99" s="42">
        <v>93549.8</v>
      </c>
      <c r="L99" s="42">
        <v>69098.899999999994</v>
      </c>
    </row>
    <row r="100" spans="1:12" ht="346.5" customHeight="1" x14ac:dyDescent="0.3">
      <c r="A100" s="71"/>
      <c r="B100" s="77"/>
      <c r="C100" s="47"/>
      <c r="D100" s="47"/>
      <c r="E100" s="47"/>
      <c r="F100" s="47"/>
      <c r="G100" s="47"/>
      <c r="H100" s="53"/>
      <c r="I100" s="44"/>
      <c r="J100" s="64"/>
      <c r="K100" s="44"/>
      <c r="L100" s="44"/>
    </row>
    <row r="101" spans="1:12" s="2" customFormat="1" ht="128.25" customHeight="1" x14ac:dyDescent="0.3">
      <c r="A101" s="21"/>
      <c r="B101" s="14" t="s">
        <v>8</v>
      </c>
      <c r="C101" s="61"/>
      <c r="D101" s="61"/>
      <c r="E101" s="61"/>
      <c r="F101" s="61"/>
      <c r="G101" s="61"/>
      <c r="H101" s="61"/>
      <c r="I101" s="61"/>
      <c r="J101" s="61"/>
      <c r="K101" s="61"/>
      <c r="L101" s="61"/>
    </row>
    <row r="102" spans="1:12" s="2" customFormat="1" ht="141" customHeight="1" x14ac:dyDescent="0.3">
      <c r="A102" s="12"/>
      <c r="B102" s="14" t="s">
        <v>9</v>
      </c>
      <c r="C102" s="61"/>
      <c r="D102" s="61"/>
      <c r="E102" s="61"/>
      <c r="F102" s="61"/>
      <c r="G102" s="61"/>
      <c r="H102" s="61"/>
      <c r="I102" s="61"/>
      <c r="J102" s="61"/>
      <c r="K102" s="61"/>
      <c r="L102" s="61"/>
    </row>
    <row r="103" spans="1:12" ht="409.5" customHeight="1" x14ac:dyDescent="0.3">
      <c r="A103" s="90" t="s">
        <v>119</v>
      </c>
      <c r="B103" s="79" t="s">
        <v>128</v>
      </c>
      <c r="C103" s="45" t="s">
        <v>3</v>
      </c>
      <c r="D103" s="45" t="s">
        <v>85</v>
      </c>
      <c r="E103" s="48">
        <v>44561</v>
      </c>
      <c r="F103" s="45"/>
      <c r="G103" s="45" t="s">
        <v>7</v>
      </c>
      <c r="H103" s="51" t="s">
        <v>143</v>
      </c>
      <c r="I103" s="42">
        <v>15726</v>
      </c>
      <c r="J103" s="42">
        <f>8500+3000</f>
        <v>11500</v>
      </c>
      <c r="K103" s="42">
        <v>0</v>
      </c>
      <c r="L103" s="42">
        <v>0</v>
      </c>
    </row>
    <row r="104" spans="1:12" ht="3.75" customHeight="1" x14ac:dyDescent="0.3">
      <c r="A104" s="91"/>
      <c r="B104" s="81"/>
      <c r="C104" s="47"/>
      <c r="D104" s="47"/>
      <c r="E104" s="47"/>
      <c r="F104" s="47"/>
      <c r="G104" s="47"/>
      <c r="H104" s="53"/>
      <c r="I104" s="44"/>
      <c r="J104" s="44"/>
      <c r="K104" s="44"/>
      <c r="L104" s="44"/>
    </row>
    <row r="105" spans="1:12" s="2" customFormat="1" ht="117.75" customHeight="1" x14ac:dyDescent="0.3">
      <c r="A105" s="6"/>
      <c r="B105" s="14" t="s">
        <v>8</v>
      </c>
      <c r="C105" s="61"/>
      <c r="D105" s="61"/>
      <c r="E105" s="61"/>
      <c r="F105" s="61"/>
      <c r="G105" s="61"/>
      <c r="H105" s="61"/>
      <c r="I105" s="61"/>
      <c r="J105" s="61"/>
      <c r="K105" s="61"/>
      <c r="L105" s="61"/>
    </row>
    <row r="106" spans="1:12" s="2" customFormat="1" ht="124.5" customHeight="1" x14ac:dyDescent="0.3">
      <c r="A106" s="12"/>
      <c r="B106" s="14" t="s">
        <v>9</v>
      </c>
      <c r="C106" s="61"/>
      <c r="D106" s="61"/>
      <c r="E106" s="61"/>
      <c r="F106" s="61"/>
      <c r="G106" s="61"/>
      <c r="H106" s="61"/>
      <c r="I106" s="61"/>
      <c r="J106" s="61"/>
      <c r="K106" s="61"/>
      <c r="L106" s="61"/>
    </row>
    <row r="107" spans="1:12" s="2" customFormat="1" ht="409.6" customHeight="1" x14ac:dyDescent="0.3">
      <c r="A107" s="68" t="s">
        <v>25</v>
      </c>
      <c r="B107" s="79" t="s">
        <v>23</v>
      </c>
      <c r="C107" s="54" t="s">
        <v>3</v>
      </c>
      <c r="D107" s="54" t="s">
        <v>24</v>
      </c>
      <c r="E107" s="56">
        <v>44561</v>
      </c>
      <c r="F107" s="54"/>
      <c r="G107" s="54" t="s">
        <v>7</v>
      </c>
      <c r="H107" s="73" t="s">
        <v>144</v>
      </c>
      <c r="I107" s="54">
        <v>205000.4</v>
      </c>
      <c r="J107" s="54">
        <v>205000.4</v>
      </c>
      <c r="K107" s="54">
        <v>0</v>
      </c>
      <c r="L107" s="54">
        <v>0</v>
      </c>
    </row>
    <row r="108" spans="1:12" ht="330" customHeight="1" x14ac:dyDescent="0.3">
      <c r="A108" s="69"/>
      <c r="B108" s="80"/>
      <c r="C108" s="58"/>
      <c r="D108" s="58"/>
      <c r="E108" s="83"/>
      <c r="F108" s="58"/>
      <c r="G108" s="58"/>
      <c r="H108" s="74"/>
      <c r="I108" s="58"/>
      <c r="J108" s="58"/>
      <c r="K108" s="58"/>
      <c r="L108" s="58"/>
    </row>
    <row r="109" spans="1:12" ht="42" customHeight="1" x14ac:dyDescent="0.3">
      <c r="A109" s="70"/>
      <c r="B109" s="81"/>
      <c r="C109" s="55"/>
      <c r="D109" s="55"/>
      <c r="E109" s="57"/>
      <c r="F109" s="55"/>
      <c r="G109" s="55"/>
      <c r="H109" s="75"/>
      <c r="I109" s="55"/>
      <c r="J109" s="55"/>
      <c r="K109" s="55"/>
      <c r="L109" s="55"/>
    </row>
    <row r="110" spans="1:12" ht="117" customHeight="1" x14ac:dyDescent="0.3">
      <c r="A110" s="25"/>
      <c r="B110" s="8" t="s">
        <v>8</v>
      </c>
      <c r="C110" s="62"/>
      <c r="D110" s="62"/>
      <c r="E110" s="62"/>
      <c r="F110" s="62"/>
      <c r="G110" s="62"/>
      <c r="H110" s="62"/>
      <c r="I110" s="62"/>
      <c r="J110" s="62"/>
      <c r="K110" s="62"/>
      <c r="L110" s="62"/>
    </row>
    <row r="111" spans="1:12" ht="137.25" customHeight="1" x14ac:dyDescent="0.3">
      <c r="A111" s="6"/>
      <c r="B111" s="8" t="s">
        <v>9</v>
      </c>
      <c r="C111" s="62"/>
      <c r="D111" s="62"/>
      <c r="E111" s="62"/>
      <c r="F111" s="62"/>
      <c r="G111" s="62"/>
      <c r="H111" s="62"/>
      <c r="I111" s="62"/>
      <c r="J111" s="62"/>
      <c r="K111" s="62"/>
      <c r="L111" s="62"/>
    </row>
    <row r="112" spans="1:12" ht="221.25" customHeight="1" x14ac:dyDescent="0.3">
      <c r="A112" s="18" t="s">
        <v>92</v>
      </c>
      <c r="B112" s="8" t="s">
        <v>93</v>
      </c>
      <c r="C112" s="6" t="s">
        <v>3</v>
      </c>
      <c r="D112" s="6" t="s">
        <v>37</v>
      </c>
      <c r="E112" s="16">
        <v>44561</v>
      </c>
      <c r="F112" s="6"/>
      <c r="G112" s="6" t="s">
        <v>7</v>
      </c>
      <c r="H112" s="11" t="s">
        <v>137</v>
      </c>
      <c r="I112" s="10">
        <f>I113+I116+I119+I122</f>
        <v>12229.7</v>
      </c>
      <c r="J112" s="33">
        <v>12229.7</v>
      </c>
      <c r="K112" s="39">
        <f>K113+K116+K119+K122</f>
        <v>87816.8</v>
      </c>
      <c r="L112" s="10">
        <f>L113+L116+L119+L122</f>
        <v>162885.03</v>
      </c>
    </row>
    <row r="113" spans="1:24" s="2" customFormat="1" ht="244.5" customHeight="1" x14ac:dyDescent="0.3">
      <c r="A113" s="22" t="s">
        <v>30</v>
      </c>
      <c r="B113" s="14" t="s">
        <v>122</v>
      </c>
      <c r="C113" s="12" t="s">
        <v>3</v>
      </c>
      <c r="D113" s="12" t="s">
        <v>40</v>
      </c>
      <c r="E113" s="16">
        <v>43769</v>
      </c>
      <c r="F113" s="12"/>
      <c r="G113" s="12" t="s">
        <v>7</v>
      </c>
      <c r="H113" s="36" t="s">
        <v>123</v>
      </c>
      <c r="I113" s="19">
        <v>12229.7</v>
      </c>
      <c r="J113" s="19">
        <f>639+11590.7</f>
        <v>12229.7</v>
      </c>
      <c r="K113" s="19">
        <v>62109.7</v>
      </c>
      <c r="L113" s="19">
        <v>84215.3</v>
      </c>
    </row>
    <row r="114" spans="1:24" s="2" customFormat="1" ht="114" customHeight="1" x14ac:dyDescent="0.3">
      <c r="A114" s="25"/>
      <c r="B114" s="30" t="s">
        <v>8</v>
      </c>
      <c r="C114" s="61"/>
      <c r="D114" s="61"/>
      <c r="E114" s="61"/>
      <c r="F114" s="61"/>
      <c r="G114" s="61"/>
      <c r="H114" s="61"/>
      <c r="I114" s="61"/>
      <c r="J114" s="61"/>
      <c r="K114" s="61"/>
      <c r="L114" s="61"/>
    </row>
    <row r="115" spans="1:24" s="2" customFormat="1" ht="147.75" customHeight="1" x14ac:dyDescent="0.3">
      <c r="A115" s="12"/>
      <c r="B115" s="30" t="s">
        <v>9</v>
      </c>
      <c r="C115" s="61"/>
      <c r="D115" s="61"/>
      <c r="E115" s="61"/>
      <c r="F115" s="61"/>
      <c r="G115" s="61"/>
      <c r="H115" s="61"/>
      <c r="I115" s="61"/>
      <c r="J115" s="61"/>
      <c r="K115" s="61"/>
      <c r="L115" s="61"/>
    </row>
    <row r="116" spans="1:24" s="2" customFormat="1" ht="195.75" customHeight="1" x14ac:dyDescent="0.3">
      <c r="A116" s="24" t="s">
        <v>32</v>
      </c>
      <c r="B116" s="30" t="s">
        <v>124</v>
      </c>
      <c r="C116" s="12" t="s">
        <v>3</v>
      </c>
      <c r="D116" s="12" t="s">
        <v>2</v>
      </c>
      <c r="E116" s="16">
        <v>44377</v>
      </c>
      <c r="F116" s="12"/>
      <c r="G116" s="12" t="s">
        <v>7</v>
      </c>
      <c r="H116" s="17" t="s">
        <v>138</v>
      </c>
      <c r="I116" s="31">
        <v>0</v>
      </c>
      <c r="J116" s="31">
        <v>0</v>
      </c>
      <c r="K116" s="31">
        <v>0</v>
      </c>
      <c r="L116" s="31">
        <v>28330.98</v>
      </c>
    </row>
    <row r="117" spans="1:24" s="2" customFormat="1" ht="108" customHeight="1" x14ac:dyDescent="0.3">
      <c r="A117" s="26"/>
      <c r="B117" s="14" t="s">
        <v>8</v>
      </c>
      <c r="C117" s="61"/>
      <c r="D117" s="61"/>
      <c r="E117" s="61"/>
      <c r="F117" s="61"/>
      <c r="G117" s="61"/>
      <c r="H117" s="61"/>
      <c r="I117" s="61"/>
      <c r="J117" s="61"/>
      <c r="K117" s="61"/>
      <c r="L117" s="61"/>
    </row>
    <row r="118" spans="1:24" s="2" customFormat="1" ht="125.25" customHeight="1" x14ac:dyDescent="0.3">
      <c r="A118" s="12"/>
      <c r="B118" s="14" t="s">
        <v>9</v>
      </c>
      <c r="C118" s="61"/>
      <c r="D118" s="61"/>
      <c r="E118" s="61"/>
      <c r="F118" s="61"/>
      <c r="G118" s="61"/>
      <c r="H118" s="61"/>
      <c r="I118" s="61"/>
      <c r="J118" s="61"/>
      <c r="K118" s="61"/>
      <c r="L118" s="61"/>
    </row>
    <row r="119" spans="1:24" s="2" customFormat="1" ht="278.25" customHeight="1" x14ac:dyDescent="0.3">
      <c r="A119" s="24" t="s">
        <v>4</v>
      </c>
      <c r="B119" s="14" t="s">
        <v>5</v>
      </c>
      <c r="C119" s="12" t="s">
        <v>3</v>
      </c>
      <c r="D119" s="12" t="s">
        <v>6</v>
      </c>
      <c r="E119" s="16">
        <v>44377</v>
      </c>
      <c r="F119" s="12"/>
      <c r="G119" s="12" t="s">
        <v>7</v>
      </c>
      <c r="H119" s="17" t="s">
        <v>139</v>
      </c>
      <c r="I119" s="19">
        <v>0</v>
      </c>
      <c r="J119" s="19">
        <v>0</v>
      </c>
      <c r="K119" s="19">
        <v>12711.5</v>
      </c>
      <c r="L119" s="19">
        <v>36366.75</v>
      </c>
    </row>
    <row r="120" spans="1:24" s="2" customFormat="1" ht="117" customHeight="1" x14ac:dyDescent="0.3">
      <c r="A120" s="25"/>
      <c r="B120" s="14" t="s">
        <v>8</v>
      </c>
      <c r="C120" s="61"/>
      <c r="D120" s="61"/>
      <c r="E120" s="61"/>
      <c r="F120" s="61"/>
      <c r="G120" s="61"/>
      <c r="H120" s="61"/>
      <c r="I120" s="61"/>
      <c r="J120" s="61"/>
      <c r="K120" s="61"/>
      <c r="L120" s="61"/>
    </row>
    <row r="121" spans="1:24" s="2" customFormat="1" ht="135.75" customHeight="1" x14ac:dyDescent="0.3">
      <c r="A121" s="12"/>
      <c r="B121" s="14" t="s">
        <v>9</v>
      </c>
      <c r="C121" s="61"/>
      <c r="D121" s="61"/>
      <c r="E121" s="61"/>
      <c r="F121" s="61"/>
      <c r="G121" s="61"/>
      <c r="H121" s="61"/>
      <c r="I121" s="61"/>
      <c r="J121" s="61"/>
      <c r="K121" s="61"/>
      <c r="L121" s="61"/>
    </row>
    <row r="122" spans="1:24" s="2" customFormat="1" ht="246" customHeight="1" x14ac:dyDescent="0.3">
      <c r="A122" s="25" t="s">
        <v>10</v>
      </c>
      <c r="B122" s="14" t="s">
        <v>11</v>
      </c>
      <c r="C122" s="12" t="s">
        <v>3</v>
      </c>
      <c r="D122" s="12" t="s">
        <v>12</v>
      </c>
      <c r="E122" s="16">
        <v>44377</v>
      </c>
      <c r="F122" s="12"/>
      <c r="G122" s="12" t="s">
        <v>7</v>
      </c>
      <c r="H122" s="17" t="s">
        <v>140</v>
      </c>
      <c r="I122" s="19">
        <v>0</v>
      </c>
      <c r="J122" s="19">
        <v>0</v>
      </c>
      <c r="K122" s="19">
        <v>12995.6</v>
      </c>
      <c r="L122" s="19">
        <v>13972</v>
      </c>
    </row>
    <row r="123" spans="1:24" s="2" customFormat="1" ht="104.25" customHeight="1" x14ac:dyDescent="0.3">
      <c r="A123" s="25"/>
      <c r="B123" s="14" t="s">
        <v>8</v>
      </c>
      <c r="C123" s="85"/>
      <c r="D123" s="86"/>
      <c r="E123" s="86"/>
      <c r="F123" s="86"/>
      <c r="G123" s="86"/>
      <c r="H123" s="86"/>
      <c r="I123" s="86"/>
      <c r="J123" s="86"/>
      <c r="K123" s="86"/>
      <c r="L123" s="87"/>
    </row>
    <row r="124" spans="1:24" s="2" customFormat="1" ht="127.5" customHeight="1" x14ac:dyDescent="0.3">
      <c r="A124" s="12"/>
      <c r="B124" s="14" t="s">
        <v>9</v>
      </c>
      <c r="C124" s="85"/>
      <c r="D124" s="86"/>
      <c r="E124" s="86"/>
      <c r="F124" s="86"/>
      <c r="G124" s="86"/>
      <c r="H124" s="86"/>
      <c r="I124" s="86"/>
      <c r="J124" s="86"/>
      <c r="K124" s="86"/>
      <c r="L124" s="87"/>
    </row>
    <row r="125" spans="1:24" s="4" customFormat="1" ht="95.25" customHeight="1" x14ac:dyDescent="0.3">
      <c r="A125" s="72" t="s">
        <v>19</v>
      </c>
      <c r="B125" s="79" t="s">
        <v>13</v>
      </c>
      <c r="C125" s="54" t="s">
        <v>3</v>
      </c>
      <c r="D125" s="54" t="s">
        <v>14</v>
      </c>
      <c r="E125" s="56">
        <v>45657</v>
      </c>
      <c r="F125" s="54"/>
      <c r="G125" s="54" t="s">
        <v>7</v>
      </c>
      <c r="H125" s="84" t="s">
        <v>145</v>
      </c>
      <c r="I125" s="82">
        <f>I131</f>
        <v>180000</v>
      </c>
      <c r="J125" s="82">
        <v>180000</v>
      </c>
      <c r="K125" s="82">
        <f>K131</f>
        <v>3859.8</v>
      </c>
      <c r="L125" s="92">
        <f>L131</f>
        <v>4972.6000000000004</v>
      </c>
      <c r="M125" s="2"/>
      <c r="N125" s="2"/>
      <c r="O125" s="2"/>
      <c r="P125" s="2"/>
      <c r="Q125" s="2"/>
      <c r="R125" s="2"/>
      <c r="S125" s="2"/>
      <c r="T125" s="2"/>
      <c r="U125" s="2"/>
      <c r="V125" s="2"/>
      <c r="W125" s="2"/>
      <c r="X125" s="2"/>
    </row>
    <row r="126" spans="1:24" s="4" customFormat="1" x14ac:dyDescent="0.3">
      <c r="A126" s="72"/>
      <c r="B126" s="80"/>
      <c r="C126" s="58"/>
      <c r="D126" s="58"/>
      <c r="E126" s="83"/>
      <c r="F126" s="58"/>
      <c r="G126" s="58"/>
      <c r="H126" s="84"/>
      <c r="I126" s="82"/>
      <c r="J126" s="82"/>
      <c r="K126" s="82"/>
      <c r="L126" s="92"/>
      <c r="M126" s="2"/>
      <c r="N126" s="2"/>
      <c r="O126" s="2"/>
      <c r="P126" s="2"/>
      <c r="Q126" s="2"/>
      <c r="R126" s="2"/>
      <c r="S126" s="2"/>
      <c r="T126" s="2"/>
      <c r="U126" s="2"/>
      <c r="V126" s="2"/>
      <c r="W126" s="2"/>
      <c r="X126" s="2"/>
    </row>
    <row r="127" spans="1:24" s="4" customFormat="1" x14ac:dyDescent="0.3">
      <c r="A127" s="72"/>
      <c r="B127" s="80"/>
      <c r="C127" s="58"/>
      <c r="D127" s="58"/>
      <c r="E127" s="83"/>
      <c r="F127" s="58"/>
      <c r="G127" s="58"/>
      <c r="H127" s="84"/>
      <c r="I127" s="82"/>
      <c r="J127" s="82"/>
      <c r="K127" s="82"/>
      <c r="L127" s="92"/>
      <c r="M127" s="2"/>
      <c r="N127" s="2"/>
      <c r="O127" s="2"/>
      <c r="P127" s="2"/>
      <c r="Q127" s="2"/>
      <c r="R127" s="2"/>
      <c r="S127" s="2"/>
      <c r="T127" s="2"/>
      <c r="U127" s="2"/>
      <c r="V127" s="2"/>
      <c r="W127" s="2"/>
      <c r="X127" s="2"/>
    </row>
    <row r="128" spans="1:24" s="4" customFormat="1" x14ac:dyDescent="0.3">
      <c r="A128" s="72"/>
      <c r="B128" s="80"/>
      <c r="C128" s="58"/>
      <c r="D128" s="58"/>
      <c r="E128" s="83"/>
      <c r="F128" s="58"/>
      <c r="G128" s="58"/>
      <c r="H128" s="84"/>
      <c r="I128" s="82"/>
      <c r="J128" s="82"/>
      <c r="K128" s="82"/>
      <c r="L128" s="92"/>
      <c r="M128" s="2"/>
      <c r="N128" s="2"/>
      <c r="O128" s="2"/>
      <c r="P128" s="2"/>
      <c r="Q128" s="2"/>
      <c r="R128" s="2"/>
      <c r="S128" s="2"/>
      <c r="T128" s="2"/>
      <c r="U128" s="2"/>
      <c r="V128" s="2"/>
      <c r="W128" s="2"/>
      <c r="X128" s="2"/>
    </row>
    <row r="129" spans="1:12" s="2" customFormat="1" ht="209.25" customHeight="1" x14ac:dyDescent="0.3">
      <c r="A129" s="72"/>
      <c r="B129" s="80"/>
      <c r="C129" s="58"/>
      <c r="D129" s="58"/>
      <c r="E129" s="83"/>
      <c r="F129" s="58"/>
      <c r="G129" s="58"/>
      <c r="H129" s="84"/>
      <c r="I129" s="82"/>
      <c r="J129" s="82"/>
      <c r="K129" s="82"/>
      <c r="L129" s="92"/>
    </row>
    <row r="130" spans="1:12" s="2" customFormat="1" ht="92.25" customHeight="1" x14ac:dyDescent="0.3">
      <c r="A130" s="72"/>
      <c r="B130" s="81"/>
      <c r="C130" s="55"/>
      <c r="D130" s="55"/>
      <c r="E130" s="57"/>
      <c r="F130" s="55"/>
      <c r="G130" s="55"/>
      <c r="H130" s="84"/>
      <c r="I130" s="82"/>
      <c r="J130" s="82"/>
      <c r="K130" s="82"/>
      <c r="L130" s="92"/>
    </row>
    <row r="131" spans="1:12" ht="167.25" customHeight="1" x14ac:dyDescent="0.3">
      <c r="A131" s="65" t="s">
        <v>18</v>
      </c>
      <c r="B131" s="79" t="s">
        <v>15</v>
      </c>
      <c r="C131" s="54"/>
      <c r="D131" s="54" t="s">
        <v>16</v>
      </c>
      <c r="E131" s="54" t="s">
        <v>17</v>
      </c>
      <c r="F131" s="54"/>
      <c r="G131" s="54" t="s">
        <v>7</v>
      </c>
      <c r="H131" s="73" t="s">
        <v>146</v>
      </c>
      <c r="I131" s="59">
        <v>180000</v>
      </c>
      <c r="J131" s="59">
        <v>180000</v>
      </c>
      <c r="K131" s="59">
        <v>3859.8</v>
      </c>
      <c r="L131" s="93">
        <v>4972.6000000000004</v>
      </c>
    </row>
    <row r="132" spans="1:12" x14ac:dyDescent="0.3">
      <c r="A132" s="66"/>
      <c r="B132" s="80"/>
      <c r="C132" s="58"/>
      <c r="D132" s="58"/>
      <c r="E132" s="58"/>
      <c r="F132" s="58"/>
      <c r="G132" s="58"/>
      <c r="H132" s="74"/>
      <c r="I132" s="60"/>
      <c r="J132" s="60"/>
      <c r="K132" s="60"/>
      <c r="L132" s="94"/>
    </row>
    <row r="133" spans="1:12" x14ac:dyDescent="0.3">
      <c r="A133" s="66"/>
      <c r="B133" s="80"/>
      <c r="C133" s="58"/>
      <c r="D133" s="58"/>
      <c r="E133" s="58"/>
      <c r="F133" s="58"/>
      <c r="G133" s="58"/>
      <c r="H133" s="74"/>
      <c r="I133" s="60"/>
      <c r="J133" s="60"/>
      <c r="K133" s="60"/>
      <c r="L133" s="94"/>
    </row>
    <row r="134" spans="1:12" ht="29.25" customHeight="1" x14ac:dyDescent="0.3">
      <c r="A134" s="66"/>
      <c r="B134" s="80"/>
      <c r="C134" s="58"/>
      <c r="D134" s="58"/>
      <c r="E134" s="58"/>
      <c r="F134" s="58"/>
      <c r="G134" s="58"/>
      <c r="H134" s="74"/>
      <c r="I134" s="60"/>
      <c r="J134" s="60"/>
      <c r="K134" s="60"/>
      <c r="L134" s="94"/>
    </row>
    <row r="135" spans="1:12" ht="401.25" customHeight="1" x14ac:dyDescent="0.3">
      <c r="A135" s="66"/>
      <c r="B135" s="80"/>
      <c r="C135" s="58"/>
      <c r="D135" s="58"/>
      <c r="E135" s="58"/>
      <c r="F135" s="58"/>
      <c r="G135" s="58"/>
      <c r="H135" s="74"/>
      <c r="I135" s="60"/>
      <c r="J135" s="60"/>
      <c r="K135" s="60"/>
      <c r="L135" s="94"/>
    </row>
    <row r="136" spans="1:12" ht="95.25" customHeight="1" x14ac:dyDescent="0.3">
      <c r="A136" s="67"/>
      <c r="B136" s="81"/>
      <c r="C136" s="55"/>
      <c r="D136" s="55"/>
      <c r="E136" s="55"/>
      <c r="F136" s="55"/>
      <c r="G136" s="55"/>
      <c r="H136" s="75"/>
      <c r="I136" s="64"/>
      <c r="J136" s="64"/>
      <c r="K136" s="64"/>
      <c r="L136" s="95"/>
    </row>
    <row r="137" spans="1:12" ht="104.25" customHeight="1" x14ac:dyDescent="0.3">
      <c r="A137" s="27"/>
      <c r="B137" s="14" t="s">
        <v>8</v>
      </c>
      <c r="C137" s="61"/>
      <c r="D137" s="61"/>
      <c r="E137" s="61"/>
      <c r="F137" s="61"/>
      <c r="G137" s="61"/>
      <c r="H137" s="61"/>
      <c r="I137" s="61"/>
      <c r="J137" s="61"/>
      <c r="K137" s="61"/>
      <c r="L137" s="61"/>
    </row>
    <row r="138" spans="1:12" ht="126.75" customHeight="1" x14ac:dyDescent="0.3">
      <c r="A138" s="12"/>
      <c r="B138" s="14" t="s">
        <v>9</v>
      </c>
      <c r="C138" s="61"/>
      <c r="D138" s="61"/>
      <c r="E138" s="61"/>
      <c r="F138" s="61"/>
      <c r="G138" s="61"/>
      <c r="H138" s="61"/>
      <c r="I138" s="61"/>
      <c r="J138" s="61"/>
      <c r="K138" s="61"/>
      <c r="L138" s="61"/>
    </row>
    <row r="139" spans="1:12" x14ac:dyDescent="0.3">
      <c r="B139" s="28"/>
    </row>
    <row r="140" spans="1:12" x14ac:dyDescent="0.3">
      <c r="B140" s="28"/>
    </row>
    <row r="141" spans="1:12" x14ac:dyDescent="0.3">
      <c r="B141" s="28"/>
    </row>
    <row r="142" spans="1:12" x14ac:dyDescent="0.3">
      <c r="B142" s="28"/>
    </row>
    <row r="143" spans="1:12" x14ac:dyDescent="0.3">
      <c r="B143" s="28"/>
    </row>
    <row r="144" spans="1:12" x14ac:dyDescent="0.3">
      <c r="B144" s="28"/>
    </row>
    <row r="145" spans="2:2" x14ac:dyDescent="0.3">
      <c r="B145" s="28"/>
    </row>
    <row r="146" spans="2:2" x14ac:dyDescent="0.3">
      <c r="B146" s="28"/>
    </row>
    <row r="147" spans="2:2" x14ac:dyDescent="0.3">
      <c r="B147" s="28"/>
    </row>
    <row r="148" spans="2:2" x14ac:dyDescent="0.3">
      <c r="B148" s="28"/>
    </row>
    <row r="149" spans="2:2" x14ac:dyDescent="0.3">
      <c r="B149" s="28"/>
    </row>
    <row r="150" spans="2:2" x14ac:dyDescent="0.3">
      <c r="B150" s="28"/>
    </row>
    <row r="151" spans="2:2" x14ac:dyDescent="0.3">
      <c r="B151" s="28"/>
    </row>
    <row r="152" spans="2:2" x14ac:dyDescent="0.3">
      <c r="B152" s="28"/>
    </row>
    <row r="153" spans="2:2" x14ac:dyDescent="0.3">
      <c r="B153" s="28"/>
    </row>
    <row r="154" spans="2:2" x14ac:dyDescent="0.3">
      <c r="B154" s="28"/>
    </row>
    <row r="155" spans="2:2" x14ac:dyDescent="0.3">
      <c r="B155" s="28"/>
    </row>
    <row r="156" spans="2:2" x14ac:dyDescent="0.3">
      <c r="B156" s="28"/>
    </row>
    <row r="157" spans="2:2" x14ac:dyDescent="0.3">
      <c r="B157" s="28"/>
    </row>
    <row r="158" spans="2:2" x14ac:dyDescent="0.3">
      <c r="B158" s="28"/>
    </row>
    <row r="159" spans="2:2" x14ac:dyDescent="0.3">
      <c r="B159" s="28"/>
    </row>
    <row r="160" spans="2:2" x14ac:dyDescent="0.3">
      <c r="B160" s="28"/>
    </row>
    <row r="161" spans="2:2" x14ac:dyDescent="0.3">
      <c r="B161" s="28"/>
    </row>
    <row r="162" spans="2:2" x14ac:dyDescent="0.3">
      <c r="B162" s="28"/>
    </row>
    <row r="163" spans="2:2" x14ac:dyDescent="0.3">
      <c r="B163" s="28"/>
    </row>
    <row r="164" spans="2:2" x14ac:dyDescent="0.3">
      <c r="B164" s="28"/>
    </row>
    <row r="165" spans="2:2" x14ac:dyDescent="0.3">
      <c r="B165" s="28"/>
    </row>
    <row r="166" spans="2:2" x14ac:dyDescent="0.3">
      <c r="B166" s="28"/>
    </row>
    <row r="167" spans="2:2" x14ac:dyDescent="0.3">
      <c r="B167" s="28"/>
    </row>
    <row r="168" spans="2:2" x14ac:dyDescent="0.3">
      <c r="B168" s="28"/>
    </row>
    <row r="169" spans="2:2" x14ac:dyDescent="0.3">
      <c r="B169" s="28"/>
    </row>
    <row r="170" spans="2:2" x14ac:dyDescent="0.3">
      <c r="B170" s="28"/>
    </row>
    <row r="171" spans="2:2" x14ac:dyDescent="0.3">
      <c r="B171" s="28"/>
    </row>
    <row r="172" spans="2:2" x14ac:dyDescent="0.3">
      <c r="B172" s="28"/>
    </row>
    <row r="173" spans="2:2" x14ac:dyDescent="0.3">
      <c r="B173" s="28"/>
    </row>
    <row r="174" spans="2:2" x14ac:dyDescent="0.3">
      <c r="B174" s="28"/>
    </row>
    <row r="175" spans="2:2" x14ac:dyDescent="0.3">
      <c r="B175" s="28"/>
    </row>
    <row r="176" spans="2:2" x14ac:dyDescent="0.3">
      <c r="B176" s="28"/>
    </row>
    <row r="177" spans="2:2" x14ac:dyDescent="0.3">
      <c r="B177" s="28"/>
    </row>
    <row r="178" spans="2:2" x14ac:dyDescent="0.3">
      <c r="B178" s="28"/>
    </row>
    <row r="179" spans="2:2" x14ac:dyDescent="0.3">
      <c r="B179" s="28"/>
    </row>
    <row r="180" spans="2:2" x14ac:dyDescent="0.3">
      <c r="B180" s="28"/>
    </row>
    <row r="181" spans="2:2" x14ac:dyDescent="0.3">
      <c r="B181" s="28"/>
    </row>
    <row r="182" spans="2:2" x14ac:dyDescent="0.3">
      <c r="B182" s="28"/>
    </row>
    <row r="183" spans="2:2" x14ac:dyDescent="0.3">
      <c r="B183" s="28"/>
    </row>
    <row r="184" spans="2:2" x14ac:dyDescent="0.3">
      <c r="B184" s="28"/>
    </row>
    <row r="185" spans="2:2" x14ac:dyDescent="0.3">
      <c r="B185" s="28"/>
    </row>
    <row r="186" spans="2:2" x14ac:dyDescent="0.3">
      <c r="B186" s="28"/>
    </row>
    <row r="187" spans="2:2" x14ac:dyDescent="0.3">
      <c r="B187" s="28"/>
    </row>
    <row r="188" spans="2:2" x14ac:dyDescent="0.3">
      <c r="B188" s="28"/>
    </row>
    <row r="189" spans="2:2" x14ac:dyDescent="0.3">
      <c r="B189" s="28"/>
    </row>
    <row r="190" spans="2:2" x14ac:dyDescent="0.3">
      <c r="B190" s="28"/>
    </row>
    <row r="191" spans="2:2" x14ac:dyDescent="0.3">
      <c r="B191" s="28"/>
    </row>
    <row r="192" spans="2:2" x14ac:dyDescent="0.3">
      <c r="B192" s="28"/>
    </row>
    <row r="193" spans="2:2" x14ac:dyDescent="0.3">
      <c r="B193" s="28"/>
    </row>
    <row r="194" spans="2:2" x14ac:dyDescent="0.3">
      <c r="B194" s="28"/>
    </row>
    <row r="195" spans="2:2" x14ac:dyDescent="0.3">
      <c r="B195" s="28"/>
    </row>
    <row r="196" spans="2:2" x14ac:dyDescent="0.3">
      <c r="B196" s="28"/>
    </row>
    <row r="197" spans="2:2" x14ac:dyDescent="0.3">
      <c r="B197" s="28"/>
    </row>
    <row r="198" spans="2:2" x14ac:dyDescent="0.3">
      <c r="B198" s="28"/>
    </row>
  </sheetData>
  <autoFilter ref="F1:F202"/>
  <mergeCells count="274">
    <mergeCell ref="E131:E136"/>
    <mergeCell ref="J85:J86"/>
    <mergeCell ref="L99:L100"/>
    <mergeCell ref="L131:L136"/>
    <mergeCell ref="J125:J130"/>
    <mergeCell ref="G103:G104"/>
    <mergeCell ref="I103:I104"/>
    <mergeCell ref="J107:J109"/>
    <mergeCell ref="K107:K109"/>
    <mergeCell ref="L107:L109"/>
    <mergeCell ref="K42:K43"/>
    <mergeCell ref="L42:L43"/>
    <mergeCell ref="C41:L41"/>
    <mergeCell ref="L85:L86"/>
    <mergeCell ref="L125:L130"/>
    <mergeCell ref="H103:H104"/>
    <mergeCell ref="D85:D86"/>
    <mergeCell ref="E85:E86"/>
    <mergeCell ref="F85:F86"/>
    <mergeCell ref="G85:G86"/>
    <mergeCell ref="K66:K69"/>
    <mergeCell ref="L66:L69"/>
    <mergeCell ref="C66:C69"/>
    <mergeCell ref="C79:L79"/>
    <mergeCell ref="C83:L83"/>
    <mergeCell ref="L62:L63"/>
    <mergeCell ref="G62:G63"/>
    <mergeCell ref="F62:F63"/>
    <mergeCell ref="C62:C63"/>
    <mergeCell ref="C48:L48"/>
    <mergeCell ref="C49:L49"/>
    <mergeCell ref="E107:E109"/>
    <mergeCell ref="D107:D109"/>
    <mergeCell ref="C107:C109"/>
    <mergeCell ref="C137:L137"/>
    <mergeCell ref="C138:L138"/>
    <mergeCell ref="A42:A43"/>
    <mergeCell ref="B42:B43"/>
    <mergeCell ref="C42:C43"/>
    <mergeCell ref="D42:D43"/>
    <mergeCell ref="E42:E43"/>
    <mergeCell ref="F42:F43"/>
    <mergeCell ref="G42:G43"/>
    <mergeCell ref="H42:H43"/>
    <mergeCell ref="I42:I43"/>
    <mergeCell ref="C52:L52"/>
    <mergeCell ref="C54:L54"/>
    <mergeCell ref="C55:L55"/>
    <mergeCell ref="H131:H136"/>
    <mergeCell ref="G131:G136"/>
    <mergeCell ref="F131:F136"/>
    <mergeCell ref="C114:L114"/>
    <mergeCell ref="D131:D136"/>
    <mergeCell ref="C131:C136"/>
    <mergeCell ref="B131:B136"/>
    <mergeCell ref="C101:L101"/>
    <mergeCell ref="I131:I136"/>
    <mergeCell ref="C102:L102"/>
    <mergeCell ref="E13:E15"/>
    <mergeCell ref="F13:F15"/>
    <mergeCell ref="J131:J136"/>
    <mergeCell ref="C51:L51"/>
    <mergeCell ref="A66:A69"/>
    <mergeCell ref="B66:B69"/>
    <mergeCell ref="A103:A104"/>
    <mergeCell ref="B103:B104"/>
    <mergeCell ref="C103:C104"/>
    <mergeCell ref="D103:D104"/>
    <mergeCell ref="E103:E104"/>
    <mergeCell ref="F103:F104"/>
    <mergeCell ref="C80:L80"/>
    <mergeCell ref="J66:J69"/>
    <mergeCell ref="C33:L33"/>
    <mergeCell ref="C26:L26"/>
    <mergeCell ref="C27:L27"/>
    <mergeCell ref="C40:L40"/>
    <mergeCell ref="C115:L115"/>
    <mergeCell ref="I85:I86"/>
    <mergeCell ref="K131:K136"/>
    <mergeCell ref="C111:L111"/>
    <mergeCell ref="C110:L110"/>
    <mergeCell ref="J42:J43"/>
    <mergeCell ref="A1:L1"/>
    <mergeCell ref="A2:L2"/>
    <mergeCell ref="A3:L3"/>
    <mergeCell ref="A4:A5"/>
    <mergeCell ref="B4:B5"/>
    <mergeCell ref="C4:C5"/>
    <mergeCell ref="D4:D5"/>
    <mergeCell ref="E4:E5"/>
    <mergeCell ref="F4:F5"/>
    <mergeCell ref="G4:G5"/>
    <mergeCell ref="H4:H5"/>
    <mergeCell ref="I4:K4"/>
    <mergeCell ref="L4:L5"/>
    <mergeCell ref="A7:L7"/>
    <mergeCell ref="C34:L34"/>
    <mergeCell ref="C45:L45"/>
    <mergeCell ref="C46:L46"/>
    <mergeCell ref="H62:H63"/>
    <mergeCell ref="A13:A15"/>
    <mergeCell ref="B13:B15"/>
    <mergeCell ref="B81:B82"/>
    <mergeCell ref="C81:C82"/>
    <mergeCell ref="D81:D82"/>
    <mergeCell ref="E81:E82"/>
    <mergeCell ref="F81:F82"/>
    <mergeCell ref="C11:L11"/>
    <mergeCell ref="C12:L12"/>
    <mergeCell ref="C16:L16"/>
    <mergeCell ref="C19:L19"/>
    <mergeCell ref="C20:L20"/>
    <mergeCell ref="C30:L30"/>
    <mergeCell ref="C31:L31"/>
    <mergeCell ref="I62:I63"/>
    <mergeCell ref="E62:E63"/>
    <mergeCell ref="J62:J63"/>
    <mergeCell ref="D62:D63"/>
    <mergeCell ref="K62:K63"/>
    <mergeCell ref="B107:B109"/>
    <mergeCell ref="J103:J104"/>
    <mergeCell ref="K103:K104"/>
    <mergeCell ref="C106:L106"/>
    <mergeCell ref="L103:L104"/>
    <mergeCell ref="C105:L105"/>
    <mergeCell ref="K125:K130"/>
    <mergeCell ref="C117:L117"/>
    <mergeCell ref="C118:L118"/>
    <mergeCell ref="B125:B130"/>
    <mergeCell ref="C125:C130"/>
    <mergeCell ref="D125:D130"/>
    <mergeCell ref="E125:E130"/>
    <mergeCell ref="F125:F130"/>
    <mergeCell ref="G125:G130"/>
    <mergeCell ref="H125:H130"/>
    <mergeCell ref="C121:L121"/>
    <mergeCell ref="C123:L123"/>
    <mergeCell ref="C124:L124"/>
    <mergeCell ref="I125:I130"/>
    <mergeCell ref="C120:L120"/>
    <mergeCell ref="B99:B100"/>
    <mergeCell ref="C99:C100"/>
    <mergeCell ref="D99:D100"/>
    <mergeCell ref="E99:E100"/>
    <mergeCell ref="F99:F100"/>
    <mergeCell ref="G99:G100"/>
    <mergeCell ref="H99:H100"/>
    <mergeCell ref="I99:I100"/>
    <mergeCell ref="G81:G82"/>
    <mergeCell ref="C90:L90"/>
    <mergeCell ref="E96:E98"/>
    <mergeCell ref="D96:D98"/>
    <mergeCell ref="C96:C98"/>
    <mergeCell ref="B96:B98"/>
    <mergeCell ref="I96:I98"/>
    <mergeCell ref="J96:J98"/>
    <mergeCell ref="H81:H82"/>
    <mergeCell ref="B85:B86"/>
    <mergeCell ref="C85:C86"/>
    <mergeCell ref="C94:L94"/>
    <mergeCell ref="C95:L95"/>
    <mergeCell ref="C91:L91"/>
    <mergeCell ref="J99:J100"/>
    <mergeCell ref="K99:K100"/>
    <mergeCell ref="A56:A61"/>
    <mergeCell ref="B56:B61"/>
    <mergeCell ref="C56:C61"/>
    <mergeCell ref="D56:D61"/>
    <mergeCell ref="E56:E61"/>
    <mergeCell ref="F56:F61"/>
    <mergeCell ref="G56:G61"/>
    <mergeCell ref="I56:I61"/>
    <mergeCell ref="A131:A136"/>
    <mergeCell ref="A107:A109"/>
    <mergeCell ref="A85:A86"/>
    <mergeCell ref="A96:A98"/>
    <mergeCell ref="A99:A100"/>
    <mergeCell ref="A125:A130"/>
    <mergeCell ref="H107:H109"/>
    <mergeCell ref="G107:G109"/>
    <mergeCell ref="F107:F109"/>
    <mergeCell ref="I107:I109"/>
    <mergeCell ref="B62:B63"/>
    <mergeCell ref="A62:A63"/>
    <mergeCell ref="H96:H98"/>
    <mergeCell ref="G96:G98"/>
    <mergeCell ref="F96:F98"/>
    <mergeCell ref="A81:A82"/>
    <mergeCell ref="C64:L64"/>
    <mergeCell ref="C65:L65"/>
    <mergeCell ref="L81:L82"/>
    <mergeCell ref="K96:K98"/>
    <mergeCell ref="L96:L98"/>
    <mergeCell ref="K85:K86"/>
    <mergeCell ref="D66:D69"/>
    <mergeCell ref="E66:E69"/>
    <mergeCell ref="F66:F69"/>
    <mergeCell ref="G66:G69"/>
    <mergeCell ref="I66:I69"/>
    <mergeCell ref="H66:H69"/>
    <mergeCell ref="C87:L87"/>
    <mergeCell ref="C88:L88"/>
    <mergeCell ref="C70:L70"/>
    <mergeCell ref="C71:L71"/>
    <mergeCell ref="C76:L76"/>
    <mergeCell ref="C77:L77"/>
    <mergeCell ref="J72:J75"/>
    <mergeCell ref="I81:I82"/>
    <mergeCell ref="J81:J82"/>
    <mergeCell ref="K81:K82"/>
    <mergeCell ref="C84:L84"/>
    <mergeCell ref="H85:H86"/>
    <mergeCell ref="G13:G15"/>
    <mergeCell ref="I13:I15"/>
    <mergeCell ref="J13:J15"/>
    <mergeCell ref="K13:K15"/>
    <mergeCell ref="L13:L15"/>
    <mergeCell ref="J56:J61"/>
    <mergeCell ref="K56:K61"/>
    <mergeCell ref="L56:L61"/>
    <mergeCell ref="H56:H61"/>
    <mergeCell ref="H13:H15"/>
    <mergeCell ref="C17:L17"/>
    <mergeCell ref="J21:J23"/>
    <mergeCell ref="K21:K23"/>
    <mergeCell ref="L21:L23"/>
    <mergeCell ref="J24:J25"/>
    <mergeCell ref="K24:K25"/>
    <mergeCell ref="L24:L25"/>
    <mergeCell ref="J28:J29"/>
    <mergeCell ref="K28:K29"/>
    <mergeCell ref="L28:L29"/>
    <mergeCell ref="C36:L36"/>
    <mergeCell ref="C37:L37"/>
    <mergeCell ref="C13:C15"/>
    <mergeCell ref="D13:D15"/>
    <mergeCell ref="A21:A23"/>
    <mergeCell ref="B21:B23"/>
    <mergeCell ref="C21:C23"/>
    <mergeCell ref="D21:D23"/>
    <mergeCell ref="E21:E23"/>
    <mergeCell ref="F21:F23"/>
    <mergeCell ref="G21:G23"/>
    <mergeCell ref="H21:H23"/>
    <mergeCell ref="I21:I23"/>
    <mergeCell ref="A24:A25"/>
    <mergeCell ref="B24:B25"/>
    <mergeCell ref="C24:C25"/>
    <mergeCell ref="D24:D25"/>
    <mergeCell ref="E24:E25"/>
    <mergeCell ref="F24:F25"/>
    <mergeCell ref="G24:G25"/>
    <mergeCell ref="H24:H25"/>
    <mergeCell ref="I24:I25"/>
    <mergeCell ref="A28:A29"/>
    <mergeCell ref="B28:B29"/>
    <mergeCell ref="C28:C29"/>
    <mergeCell ref="D28:D29"/>
    <mergeCell ref="E28:E29"/>
    <mergeCell ref="F28:F29"/>
    <mergeCell ref="G28:G29"/>
    <mergeCell ref="H28:H29"/>
    <mergeCell ref="I28:I29"/>
    <mergeCell ref="K72:K75"/>
    <mergeCell ref="L72:L75"/>
    <mergeCell ref="A72:A75"/>
    <mergeCell ref="B72:B75"/>
    <mergeCell ref="C72:C75"/>
    <mergeCell ref="D72:D75"/>
    <mergeCell ref="E72:E75"/>
    <mergeCell ref="F72:F75"/>
    <mergeCell ref="G72:G75"/>
    <mergeCell ref="H72:H75"/>
    <mergeCell ref="I72:I75"/>
  </mergeCells>
  <pageMargins left="0.7" right="0.7" top="0.75" bottom="0.75" header="0.3" footer="0.3"/>
  <pageSetup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2019-05-15T11:46:15Z</cp:lastPrinted>
  <dcterms:created xsi:type="dcterms:W3CDTF">2019-03-20T13:02:15Z</dcterms:created>
  <dcterms:modified xsi:type="dcterms:W3CDTF">2019-05-16T10:24:22Z</dcterms:modified>
</cp:coreProperties>
</file>