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1695" windowWidth="24240" windowHeight="11325"/>
  </bookViews>
  <sheets>
    <sheet name="Таблица 15" sheetId="1" r:id="rId1"/>
    <sheet name="Лист1" sheetId="2" r:id="rId2"/>
  </sheets>
  <definedNames>
    <definedName name="_xlnm._FilterDatabase" localSheetId="0" hidden="1">'Таблица 15'!$E$1:$E$139</definedName>
    <definedName name="_xlnm.Print_Titles" localSheetId="0">'Таблица 15'!$4:$6</definedName>
    <definedName name="_xlnm.Print_Area" localSheetId="0">'Таблица 15'!$A$1:$L$136</definedName>
  </definedNames>
  <calcPr calcId="145621"/>
</workbook>
</file>

<file path=xl/calcChain.xml><?xml version="1.0" encoding="utf-8"?>
<calcChain xmlns="http://schemas.openxmlformats.org/spreadsheetml/2006/main">
  <c r="J7" i="2" l="1"/>
  <c r="L3" i="2"/>
  <c r="K3" i="2"/>
  <c r="I3" i="2"/>
  <c r="K8" i="1" l="1"/>
  <c r="L124" i="1"/>
  <c r="K124" i="1"/>
  <c r="I124" i="1"/>
  <c r="L109" i="1"/>
  <c r="K109" i="1"/>
  <c r="I109" i="1"/>
  <c r="L94" i="1"/>
  <c r="K94" i="1"/>
  <c r="I94" i="1"/>
  <c r="L59" i="1"/>
  <c r="K59" i="1"/>
  <c r="I59" i="1"/>
  <c r="I8" i="1" s="1"/>
  <c r="L45" i="1"/>
  <c r="K45" i="1"/>
  <c r="I45" i="1"/>
  <c r="L37" i="1"/>
  <c r="L8" i="1" s="1"/>
  <c r="K37" i="1"/>
  <c r="I37" i="1"/>
  <c r="L24" i="1"/>
  <c r="K24" i="1"/>
  <c r="I24" i="1"/>
  <c r="L9" i="1"/>
  <c r="K9" i="1"/>
  <c r="I9" i="1"/>
  <c r="J47" i="1" l="1"/>
  <c r="J50" i="1" l="1"/>
  <c r="J129" i="1" l="1"/>
  <c r="J101" i="1"/>
  <c r="J97" i="1"/>
  <c r="J90" i="1"/>
  <c r="J79" i="1"/>
  <c r="J71" i="1"/>
  <c r="J66" i="1"/>
  <c r="J28" i="1"/>
  <c r="J11" i="1"/>
</calcChain>
</file>

<file path=xl/sharedStrings.xml><?xml version="1.0" encoding="utf-8"?>
<sst xmlns="http://schemas.openxmlformats.org/spreadsheetml/2006/main" count="399" uniqueCount="182">
  <si>
    <t>9.5.10</t>
  </si>
  <si>
    <t>Мероприятие 9.5.10. Формирование статистических показателей для Федеральных проектов «Содействие занятости женщин – создание дошкольного образования для детей в возрасте до трех лет», «Финансовая поддержка семей при рождении детей», «Старшее поколение» Национального проекта «Демография»</t>
  </si>
  <si>
    <t>X</t>
  </si>
  <si>
    <t>Фролова Е.Б. (Федеральная служба государственной статистики), Начальник Управления статистики уровня жизни и обследований домашних хозяйств</t>
  </si>
  <si>
    <t>Х</t>
  </si>
  <si>
    <t>9.6.3</t>
  </si>
  <si>
    <t>Мероприятие 9.6.3. Подготовка, проведение и обработка итогов выборочного наблюдения за деятельностью хозяйств населения</t>
  </si>
  <si>
    <t>Шашлова Н.В. (Федеральная служба государственной статистики), Начальник Управления статистики сельского хозяйства и окружающей природной среды</t>
  </si>
  <si>
    <t>9.7.1</t>
  </si>
  <si>
    <t>Причины невыполнения/ отклонения сроков, объемов  финансирования мероприятий и контрольных событий и их влияние на ход реализации ГП</t>
  </si>
  <si>
    <t>Меры нейтрализации/ минимизации отклонения по контрольному событию, оказывающего существенное воздействие на реализацию госпрограммы</t>
  </si>
  <si>
    <t>9.7.3</t>
  </si>
  <si>
    <t>Мероприятие 9.7.3 Совершенствование социальной статистики</t>
  </si>
  <si>
    <t>Фролова Е.Б., Начальник Управления статистики уровня жизни и обследований домашних хозяйств, Федеральная служба государственной статистики</t>
  </si>
  <si>
    <t>9.7.4</t>
  </si>
  <si>
    <t>Мероприятие 9.7.4 Развитие кадрового потенциала</t>
  </si>
  <si>
    <t>Харитонов И.Е., Начальник Управления статистики зарубежных стран и международного сотрудничества, Федеральная служба государственной статистики</t>
  </si>
  <si>
    <t>В соответствии с Обменным письмом Всемирного банка и Минфина России от 15 марта 2018 года (подписано российской стороной 04 апреля 2018 г.) срок реализации Проекта "Развитие системы государственной статистики-2" продлен до 30 июня 2021 года. В этой связи управляющим органом Проекта РСГС-2 (Рабочая группа) было одобрено продление организации и проведения учебных мероприятий и обеспечение участия сотрудников Росстата в международных мероприятиях по тематике Проекта РСГС-2.</t>
  </si>
  <si>
    <t>9.Р3</t>
  </si>
  <si>
    <t>ОМ 9.Р3 Федеральный проект "Старшее поколение"</t>
  </si>
  <si>
    <t>Оксенойт Г.К. (Федеральная служба государственной статистики), Заместитель руководителя</t>
  </si>
  <si>
    <t>9.Р3.1</t>
  </si>
  <si>
    <t>Мероприятие 9.Р3.1. Организация и проведение выборочного наблюдения состояния здоровья населения в целях оценки показателя ожидаемой продолжительности здоровой жизни</t>
  </si>
  <si>
    <t>Никитина С.Ю. (Федеральная служба государственной статистики), Начальник Управления статистики населения и здравоохранения</t>
  </si>
  <si>
    <t>31.12.2021</t>
  </si>
  <si>
    <t>Подпрограмма 9. Официальная статистика</t>
  </si>
  <si>
    <t>9.1</t>
  </si>
  <si>
    <t>Основное мероприятие 9.1 Обеспечение выполнения комплекса работ по реализации Федерального плана статистических работ</t>
  </si>
  <si>
    <t>Федеральная служба государственной статистики</t>
  </si>
  <si>
    <t>31.12.2020</t>
  </si>
  <si>
    <t>9.1.1</t>
  </si>
  <si>
    <t>Мероприятие 9.1.1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социальных, экономических, демографических, экологических и других общественных процессах в Российской Федерации (исключая переписи и специализированные статистические обследования)</t>
  </si>
  <si>
    <t>Воробьева Н.В., Начальник Управления организации статистического наблюдения и контроля, Федеральная служба государственной статистики</t>
  </si>
  <si>
    <t>9.1.2</t>
  </si>
  <si>
    <t>Мероприятие 9.1.2 Организация мероприятий по выполнению научно-исследовательских работ в целях совершенствования официальной статистической методологии</t>
  </si>
  <si>
    <t>9.1.2.2</t>
  </si>
  <si>
    <t>9.1.3</t>
  </si>
  <si>
    <t>Мероприятие 9.1.3 Организация работы по сбору, обработке и распространению официальной статистической информации</t>
  </si>
  <si>
    <t>9.2</t>
  </si>
  <si>
    <t>Основное мероприятие 9.2 Подготовка, проведение и подведение итогов всероссийских переписей населения (микропереписей)</t>
  </si>
  <si>
    <t>9.2.1</t>
  </si>
  <si>
    <t>Мероприятие 9.2.1 Организация и проведение методологических разработок Всероссийской переписи населения 2020 года</t>
  </si>
  <si>
    <t>Никитина С.Ю., Начальник Управления статистики населения и здравоохранения, Федеральная служба государственной статистики</t>
  </si>
  <si>
    <t>9.2.2</t>
  </si>
  <si>
    <t>Мероприятие 9.2.2 Организационные мероприятия по подготовке и проведению Всероссийской переписи населения 2020 года</t>
  </si>
  <si>
    <t>9.2.3</t>
  </si>
  <si>
    <t>Мероприятие 9.2.3 Развитие и информационно-технологическое сопровождение автоматизированной системы Всероссийской переписи населения (АС ВПН) информационно-вычислительной системы (ИВС) Росстата для обеспечения обработки материалов Всероссийской переписи населения 2020 года</t>
  </si>
  <si>
    <t>9.4</t>
  </si>
  <si>
    <t>Основное мероприятие 9.4 Разработка базовых таблиц «затраты - выпуск» и подготовка, проведение и подведение итогов сплошного федерального статистического наблюдения за деятельностью субъектов малого и среднего предпринимательства</t>
  </si>
  <si>
    <t>9.5</t>
  </si>
  <si>
    <t>Основное мероприятие 9.5 Организация системы федеральных статистических наблюдений по социально-демографическим проблемам и мониторинга  экономических потерь от смертности, заболеваемости и инвалидизации населения</t>
  </si>
  <si>
    <t>Фролова Е.Б., Начальник Управления статистики уровня жизни и обследований домашних хозяйств , Федеральная служба государственной статистики</t>
  </si>
  <si>
    <t>9.5.2</t>
  </si>
  <si>
    <t>9.5.3</t>
  </si>
  <si>
    <t>9.5.4</t>
  </si>
  <si>
    <t>Мероприятие 9.5.4 Организация и проведение комплексного наблюдения условий жизни населения</t>
  </si>
  <si>
    <t>9.5.5</t>
  </si>
  <si>
    <t>Мероприятие 9.5.5 Организация и проведение выборочного наблюдения использования суточного фонда времени населением</t>
  </si>
  <si>
    <t>30.04.2020</t>
  </si>
  <si>
    <t>Зайнуллина З.Ж., Начальник Управления статистики труда, Федеральная служба государственной статистики</t>
  </si>
  <si>
    <t>9.6</t>
  </si>
  <si>
    <t>Основное мероприятие 9.6 Организация и проведение  выборочных обследований отдельных аспектов занятости населения и оплаты труда</t>
  </si>
  <si>
    <t>9.6.1</t>
  </si>
  <si>
    <t>Мероприятие 9.6.1 Подготовка, проведение и обработка итогов выборочных обследований рабочей силы</t>
  </si>
  <si>
    <t>9.6.2</t>
  </si>
  <si>
    <t>Мероприятие 9.6.2 Подготовка, проведение и обработка итогов статистических наблюдений за средней заработной платой отдельных (целевых) категорий работников социальной сферы и науки</t>
  </si>
  <si>
    <t>9.7</t>
  </si>
  <si>
    <t>Основное мероприятие 9.7 Развитие системы государственной статистики</t>
  </si>
  <si>
    <t xml:space="preserve">Проводится регулярный мониторинг графиков реализации учебных мероприятий с целью контроля соблюдения установленных сроков выполнения работ. </t>
  </si>
  <si>
    <t>ОМ 9.3 Подготовка, проведение и подведение итогов всероссийских сельскохозяйственных переписей (микропереписей)</t>
  </si>
  <si>
    <t>9.3.1</t>
  </si>
  <si>
    <t>Лайкам К.Э. (Федеральная служба государственной статистики), Заместитель руководителя</t>
  </si>
  <si>
    <t>9.3.</t>
  </si>
  <si>
    <t>Мероприятие 9.3.1. Проведение методологических разработок по организации и проведению всероссийских сельскохозяйственных переписей (микропереписей)</t>
  </si>
  <si>
    <t>9.7.2</t>
  </si>
  <si>
    <t xml:space="preserve">В январе 2019 г. осуществлены платежи из средств финансирования Проекта, полученных в 2018 г. по заключенным в 2018 г. контрактам (работы по контрактам завершены в 2018 г.).
Обеспечено участие сотрудников Росстата в зарубежном мероприятии по вопросам реализации системы природно-экономического учета.
</t>
  </si>
  <si>
    <t>Наименование государственной программы: Экономическое развитие и инновационная экономика.                                                    Отчетный период I квартал 2020 г.</t>
  </si>
  <si>
    <t>Контрольное событие 9.1.2.2 Подготовлен отчет о результатах выполнения Плана научно-исследовательских работ Росстата на 2019 год</t>
  </si>
  <si>
    <t>Остапенко Г.А., Начальник Управления информационных ресурсов и технологий, Федеральная служба государственной статистики</t>
  </si>
  <si>
    <t>Бранов А.А., Начальник Управления делами, Федеральная служба государственной статистики</t>
  </si>
  <si>
    <t>Остапенко Г. А., Начальник Управления информационных ресурсов и технологий, Федеральная служба государственной статистики</t>
  </si>
  <si>
    <t>9.2.5</t>
  </si>
  <si>
    <t>Контрольное событие 9.3.1.2. В Правительство Российской Федерации внесен проект постановления об организации  сельскохозяйственной микропереписи 2021 года</t>
  </si>
  <si>
    <t>9.3.1.2</t>
  </si>
  <si>
    <t>Киревнин А.В. (Министерство экономического развития Российской Федерации), Врио директора Департамента развития секторов экономики</t>
  </si>
  <si>
    <t>9.4.3</t>
  </si>
  <si>
    <t>Мероприятие 9.4.3. Организационные мероприятия по подготовке и проведению федерального статистического наблюдения за затратами на производство и продажу продукции (товаров, работ, услуг) для разработки базовых таблиц «затраты-выпуск»</t>
  </si>
  <si>
    <t>Бранов А. А., Начальник Управления делами, Федеральная служба государственной статистики</t>
  </si>
  <si>
    <t>9.4.6</t>
  </si>
  <si>
    <t>Мероприятие 9.4.6. Организационные мероприятия для подготовки, проведения и подведения итогов федерального статистического наблюдения за деятельностью субъектов малого и среднего предпринимательства</t>
  </si>
  <si>
    <t>9.4.7</t>
  </si>
  <si>
    <t>Мероприятие 9.4.7. Развитие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(МиСП) информационно-вычислительной системы (ИВС) Росстата</t>
  </si>
  <si>
    <t>9.4.8</t>
  </si>
  <si>
    <t>Мероприятие 9.4.8. Выполнение научно-исследовательских работ для проведения федерального статистического наблюдения за затратами на производство и продажу продукции (товаров, работ, услуг) для разработки базовых таблиц «затраты-выпуск» за 2021 год</t>
  </si>
  <si>
    <t xml:space="preserve">Устинова Н.Е.,Начальник Управления статистики затрат и выпуска, Федеральная служба государственной статистики </t>
  </si>
  <si>
    <t>Мероприятие 9.5.2. Организация и 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</si>
  <si>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Мероприятие 9.5.3. Организация и проведение выборочного наблюдения доходов населения и участия в социальных программах</t>
  </si>
  <si>
    <t>9.5.4.2</t>
  </si>
  <si>
    <t>Контрольное событие 9.5.4.2. Утвержден приказ Росстата о Календарном плане подготовки, проведения  и обработки Комплексного наблюдения условий жизни населения на 2020 год</t>
  </si>
  <si>
    <t>9.5.7</t>
  </si>
  <si>
    <t>9.5.7.1</t>
  </si>
  <si>
    <t>Мероприятие 9.5.7. Организация и проведение выборочного наблюдения  участия населения в непрерывном образовании</t>
  </si>
  <si>
    <t xml:space="preserve">Контрольное событие 9.5.7.1. Утвержден приказ Росстата о Календарном плане подготовки и проведения выборочного наблюдения
участия населения в непрерывном образовании 2020 года
</t>
  </si>
  <si>
    <t>9.5.8</t>
  </si>
  <si>
    <t>Мероприятие 9.5.8. Организация и проведение статистического наблюдения   за деятельностью организации, осуществляющей образовательную деятельность по дополнительным общеобразовательным программам для детей</t>
  </si>
  <si>
    <t>Дудорова О.Ю. (Федеральная служба государственной статистики), Начальник Управления статистики образования, науки и инноваций</t>
  </si>
  <si>
    <t>9.5.10.2</t>
  </si>
  <si>
    <t xml:space="preserve">Контрольное событие 9.5.10.2. Опубликованы статистические данные, характеризующие уровень занятости женщин, имеющих детей
</t>
  </si>
  <si>
    <t>9.6.1.2</t>
  </si>
  <si>
    <t xml:space="preserve">Контрольное событие 9.6.1.2.  Опубликованы итоги выборочных обследований рабочей силы
</t>
  </si>
  <si>
    <t>9.6.2.2</t>
  </si>
  <si>
    <t xml:space="preserve">Контрольное событие 9.6.2.2. Опубликованы итоги федеральных статистических наблюдений за средней заработной платой отдельных (целевых) категорий работников социальной сферы и науки, в отношении которых предусмотрены мероприятия по повышению средней заработной платы
</t>
  </si>
  <si>
    <t>Воробьева Н.В. (Федеральная служба государственной статистики), Начальник Управления организации статистического наблюдения и контроля</t>
  </si>
  <si>
    <t>Мероприятие 9.7.1.  Управление проектом "Развитие системы государственной статистики - 2"</t>
  </si>
  <si>
    <t>Мероприятие 9.7.2. Модернизация методологии экономической статистики</t>
  </si>
  <si>
    <t>Зарубина Е.В. (Федеральная служба государственной статистики), Начальник Управления национальных счетов</t>
  </si>
  <si>
    <t>Мероприятие 9.7.4. Развитие кадрового потенциала</t>
  </si>
  <si>
    <t>Харитонов И.Е. (Федеральная служба государственной статистики), Начальник Управления статистики зарубежных стран и международных статистических проектов</t>
  </si>
  <si>
    <t>Мероприятие 9.2.5. Обработка материалов Всероссийской переписи населения 2020 года</t>
  </si>
  <si>
    <t>9.3.2</t>
  </si>
  <si>
    <t>Мероприятие 9.3.2. Развитие и информационно-технологическое сопровождение автоматизированной системы для подготовки, проведения, обработки материалов и получения итогов всероссийских сельскохозяйственных переписей (микропереписей)</t>
  </si>
  <si>
    <t xml:space="preserve"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186 работ. 
Утверждены 2 акта (от 17.02.2020 № 322-р, от 04.02.2020 № 200-р) Правительства Российской Федерации по внесению изменений в Федеральный план статистических работ. 
В феврале 2020 г. подготовлен отчет о результатах выполнения Плана научно-исследовательских работ Росстата за 2019 год. 
В соответствии с заключенными государственными контрактами осуществляется сопровождение Информационно-вычислительной системы Росстата. 
Заключен государственный контракт от 16.01.2020 № 1-П/242-2020/ГМЦ-1 по осуществлению работ по сопровождению информационно-вычислительной системы Росстата (ИВС Росстата),  обеспечению выполнения Производственного плана  Росстата на 2020 год. 
Оказываются  услуги по обеспечению  связью  центрального аппарата  и территориальных органов государственной статистики. 
Утверждены и размещены на официальном сайте единой информационной системы в сфере закупок (www.zakupki.gov.ru) конкурсные документации на:
- оказание услуг по системному сопровождению аппаратно программного комплекса регистрации цен и тарифов на товары и услуги (АПК РЦ), интегрированного с модернизированной единой системой сбора и обработки статистической информации информационно-вычислительной системы Росстата (ИВС Росстата) (извещение  от 28.01.2020 №0173100011919000129); 
- оказание услуг по системному сопровождению централизованной системы обработки данных информационно-вычислительной системы Росстата (ИВС Росстата) (извещение  от 28.01.2020 №0173100011919000132); 
- оказание услуг по системному сопровождению единой системы сбора и обработки статистической информации информационно-вычислительной системы Росстата (ИВС Росстата) в части электронного сбора данных  (извещение  от 29.01.2020 №0173100011919000137); 
- оказание услуг по системному сопровождению подсистемы подготовки электронных экономических описаний информационно-вычислительной системы Росстата (ИВС Росстата)  (извещение  от 28.01.2020 №0173100011919000136); 
- оказание услуг по системному сопровождению единой ведомственной мультисервисной сети информационно-вычислительной системы Росстата (ИВС Росстата) (извещение  от 30.12.2019 №0173100011919000139); 
- оказание услуг по системному сопровождению системы виртуализации и мониторинга информационно-вычислительной системы Росстата (ИВС Росстата) (извещение  от 30.12.2019 №0173100011919000138);
- оказание услуг по системному сопровождению системы электронного документооборота информационно-вычислительной системы Росстата (ИВС Росстата) (извещение  от 27.02.2020 №0173100011920000005).
</t>
  </si>
  <si>
    <t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186 работ.</t>
  </si>
  <si>
    <t xml:space="preserve">В рамках раздела I Плана научно-исследовательских работ Федеральной службы государственной статистики на 2020-2022 гг., утвержденного приказом Росстата от 14.02.2020 № 69, в 2020 году за счет средств текущего финансирования НИОКР предусмотрено к выполнению научными организациями на контрактной основе 9 научно-исследовательских работ. 
В соответствии с Государственным контрактом от 08.07.2019 № 43-НР-2019-2020/КО ИНВЕСТ-1 осуществляется выполнение научно-исследовательской работы по разработке рекомендаций по стоимостной оценке строительных объектов для  международных сопоставлений ВВП (этап 2020 года). Подготовлен и 13 февраля 2020 г. представлен руководителю Росстата отчет о результатах выполнения Плана научно-исследовательских работ Росстата за 2019 год, утвержденного приказом Росстата от 06.12.2018 № 716 (с изм. и доп.).
</t>
  </si>
  <si>
    <t xml:space="preserve">Заключен государственный контракт от 16.01.2020 № 1-П/242-2020/ГМЦ-1 по осуществлению работ по сопровождению информационно-вычислительной системы Росстата (ИВС Росстата),  обеспечению выполнения Производственного плана  Росстата на 2020 год. 
Оказываются  услуги по обеспечению  связью  центрального аппарата  и территориальных органов государственной статистики. 
Утверждены и размещены на официальном сайте единой информационной системы в сфере закупок (www.zakupki.gov.ru) конкурсные документации на:
- оказание услуг по системному сопровождению аппаратно программного комплекса регистрации цен и тарифов на товары и услуги (АПК РЦ), интегрированного с модернизированной единой системой сбора и обработки статистической информации информационно-вычислительной системы Росстата (ИВС Росстата) (извещение  от 28.01.2020 №0173100011919000129); 
- оказание услуг по системному сопровождению централизованной системы обработки данных информационно-вычислительной системы Росстата (ИВС Росстата) (извещение  от 28.01.2020 №0173100011919000132); 
- оказание услуг по системному сопровождению единой системы сбора и обработки статистической информации информационно-вычислительной системы Росстата (ИВС Росстата) в части электронного сбора данных  (извещение  от 29.01.2020 №0173100011919000137); 
- оказание услуг по системному сопровождению подсистемы подготовки электронных экономических описаний информационно-вычислительной системы Росстата (ИВС Росстата)  (извещение  от 28.01.2020 №0173100011919000136); 
- оказание услуг по системному сопровождению единой ведомственной мультисервисной сети информационно-вычислительной системы Росстата (ИВС Росстата) (извещение  от 30.12.2019 №0173100011919000139); 
- оказание услуг по системному сопровождению системы виртуализации и мониторинга информационно-вычислительной системы Росстата (ИВС Росстата) (извещение  от 30.12.2019 №0173100011919000138);
- оказание услуг по системному сопровождению системы электронного документооборота информационно-вычислительной системы Росстата (ИВС Росстата) (извещение  от 27.02.2020 №0173100011920000005).
</t>
  </si>
  <si>
    <t>Приказом Росстата утверждена методика расчета тиражей немашиночитаемых документов для проведения Всероссийской переписи населения 2020 года, согласно пункту 1.3.12 Календарного плана  подготовки, проведения Всероссийской переписи населения 2020 года, обработки сведений, подведения и официального опубликования итогов переписи населения, хранения и уничтожения материалов на период 2019-2023 гг. (от 03.02.2020 № 9-у).</t>
  </si>
  <si>
    <t xml:space="preserve">На основании распоряжения Праавительства РФ от 01.08.2019 №1700-р "Об определении единственными исполнителями осуществляемых Росстатом в 2019-2020 годах закупок в рамках проведения Всероссийской переписи населения 2020 года"  заключены государственные контракты:
-  от 27.09.2019 № 83-ВПН/242-2019-2020/РОСТЕЛЕКОМ-1  на выполнение работ и оказание услуг по разработке, вводу в эксплуатацию и сопровождению специализированного программного обеспечения автоматизированной системы, предназначенной для подготовки и проведения переписи, обработки материалов и подведения итогов переписи, этап 2019-2020 гг.;
-  от 07.02.2020 № № 5.1-ВПН/242-2020/РОСТЕЛЕКОМ-2 на поставку единого программно-аппаратного комплекса, включающего в себя планшетные компьютеры с установленным специализированным программным обеспечением, предназначенным для сбора сведений о населении, с российской мобильной операпционной системой, сведения о которой включены в единый реестр российских программ для электронных вычислительных машин и баз данных.
Доведены средства до территориальных органов Росстата на приобретение расходных материалов для офисного оборудования и оказание услуг связи.
</t>
  </si>
  <si>
    <t>В территориальных органах Росстата заключены гражданско-правовые договора с временным персоналом  на выполнение работ,  связанных с подготовкой к Всероссийской переписи населения 2020 года.</t>
  </si>
  <si>
    <t>Ведутся работы по разработке технического задания на выполнение работ, связанных с развитием и сопровождением автоматизированной системы для подготовки, проведения, обработки материалов и получением итогов Всероссийской сельскохозяйственной переписи (АС ВСХП) информационно-вычислительной системы (ИВС) Росстата для организации подготовки сельскохозяйственной микропереписи, этап 2020 года.</t>
  </si>
  <si>
    <t>Ведутся работы по разработке технического задания на выполнение работ, связанных с развитием и сопровождением автоматизированной системы для подготовки, проведения, обработки материалов и получения итогов сплошного наблюдения за деятельностью субъектов малого и среднего предпринимательства (АС МиСП) Информационно-вычислительной системы Росстата (ИВС Росстата), этап 2020 года.</t>
  </si>
  <si>
    <t>Осуществляется  подготовка и согласование документации на проведение открытых конкурсов  в электронном форме на выполнение научно-исследовательских работ для проведения федерального статистического наблюдения за затратами на производство и продажу продукции (товаров, работ, услуг) для разработки базовых таблиц «затраты-выпуск» за 2021 год.</t>
  </si>
  <si>
    <t xml:space="preserve">Приказами Росстата утверждены:
- Анкета выборочного наблюдения участия населения в непрерывном образовании (от 10.02.2020 
№ 52);
- Календарный план подготовки, проведения и обработки итогов выборочного наблюдения  участия населения в непрерывном образовании на 2020 год (от 28.02.2020 № 97);
- численность, распределение, сроки привлечения и условия выплат вознаграждения лицам, привлекаемым в 2020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участия населения в непрерывном образовании (от 27.02.2020 № 86);
- Календарный план подготовки, проведения и  обработки итогов Комплексного наблюдения условий жизни населения на 2020-2021 годы (от 13 февраля 2020 г. № 63).
В январе –феврале  2020 г. :
- проведены и завершены опросы по программе Выборочного наблюдения доходов населения и участия в социальных программах 2020 года с охватом 60 тыс. домохозяйств во всех субъектах Российской Федерации;
- проводятся работы по вводу и формально-логическому  контролю первичных статистических данных Выборочного наблюдения доходов населения и участия в социальных программах;
- продолжается оказание методологической поддержки ТОГСам  по вопросам проведения наблюдения и заполнения вопросников на Портале ПК СДП; 
- продолжались работы по  анализу  сформированного обобщенного информационного  фонда  выборочного наблюдения использования суточного фонда времени населением;
-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2019 года;
- проводились работы по подготовке наблюдения условий жизни  граждан старшего поколения  с учетом дополнительной целевой выборки  10 тыс. домохозяйств.
Утверждена и размещена на официальном сайте единой информационной системы в сфере закупок (www.zakupki.gov.ru) конкурсная документация на выполнение работ,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 а также с обработкой материалов и получением итогов выборочных статистических наблюдений по социально-демографическим проблемам в 2020 году (извещение от 28.01.2020 №0173100011919000134).
</t>
  </si>
  <si>
    <t>Утверждена и размещена на официальном сайте единой информационной системы в сфере закупок (www.zakupki.gov.ru) конкурсная документация на выполнение работ,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 а также с обработкой материалов и получением итогов выборочных статистических наблюдений по социально-демографическим проблемам в 2020 году  (извещение  от 28.01.2020 № 0173100011919000134).</t>
  </si>
  <si>
    <t xml:space="preserve">Утверждена и размещена на официальном сайте единой информационной системы в сфере закупок (www.zakupki.gov.ru) конкурсная документация на выполнение работ,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 а также с обработкой материалов и получением итогов выборочных статистических наблюдений по социально-демографическим проблемам в 2020 году  (извещение  от 28.01.2020 №0173100011919000134).
Доведены средства до территориальных органов Росстата на приобретение расходных материалов для офисного оборудования и оказание услуг связи.
В территориальных органах Росстата заключены гражданско-правовые договора с временным персоналом, оператор ФЛК и  оператор ввода статистической информации, на выполнение работ,  связанных с проведением выборочного наблюдения доходов населения и участия в социальных программах в феврале-марте 2020 года.
В январе-феврале 2020 г.:
 - проведены и завершены опросы по программе Выборочного наблюдения доходов населения и участия в социальных программах за 2019 год с охватом 60 тыс. домохозяйств во всех субъектах Российской Федерации;
- продолжается оказание методологической поддержки ТОГСам по вопросам проведения наблюдения и заполнения вопросников на Портале ПК СДП;
- проводятся работы по вводу и формально-логическому контролю первичных статистических данных Выборочного наблюдения доходов населения и участия в социальных программах;
-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2019 года.
</t>
  </si>
  <si>
    <t xml:space="preserve">В феврале 2020 г. приказом Росстата от 13 февраля 2020 г. № 63 утвержден  Календарный план подготовки, проведения и  обработки итогов Комплексного наблюдения условий жизни населения на 2020-2021 годы.
Утверждена и размещена на официальном сайте единой информационной системы в сфере закупок (www.zakupki.gov.ru) конкурсная документация на выполнение работ,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 а также с обработкой материалов и получением итогов выборочных статистических наблюдений по социально-демографическим проблемам в 2020 году  (извещение  от 28.01.2020 №0173100011919000134).
</t>
  </si>
  <si>
    <t xml:space="preserve">В январе-феврале 2020 г. проводился анализ  сформированного обобщенного информационного  фонда выборочного наблюдения использования суточного фонда времени населением.
Утверждена и размещена на официальном сайте единой информационной системы в сфере закупок (www.zakupki.gov.ru) конкурсная документация на выполнение работ,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 а также с обработкой материалов и получением итогов выборочных статистических наблюдений по социально-демографическим проблемам в 2020 году  (извещение  от 28.01.2020 №0173100011919000134).
</t>
  </si>
  <si>
    <t>Доведены средства в территориальные органы Росстата для заключения контрактов с физическими лицами для выполнения в период с 8 января по 28 февраля 2020 года работ по уточнению списков респондентов федерального статистического наблюдения, проверке информационного массива первичных данных по запросам федерального уровня, предусмотренных Положением по организации и проведению Росстатом федерального статистического наблюдения за дополнительным образованием детей, утвержденным приказом Росстата от 16.11.2018 № 676.</t>
  </si>
  <si>
    <t>В январе - феврале 2020 г.  проводились работы по подготовке наблюдения условий жизни  граждан старшего поколения с учетом дополнительной целевой выборки 10 тыс. домохозяйств.</t>
  </si>
  <si>
    <t xml:space="preserve">Приказами Росстата утверждены:
- Календарный план подготовки,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2020 год (от 30.12.2019 № 829);
- численность и сроки привлечения лиц, привлекаемых в 2020 году на договорной основе к выполнению работ, связанных с проведением выборочного обследования сельскохозяйственной деятельности личных подсобных и других индивидуальных хоязйств граждан (от 04.12.2019 № 740).
В январе - феврале 2020 г. проводились: 
- выборочное обследование домашних хозяйств по вопросам занятости и безработицы (обследование рабочей силы). Итоги обследования за январь 2020 года размещены на официальном сайте Росстата в срочной публикации «Занятость и безработица в Российской Федерации» (http://www.gks.ru/bgd/free/B09_03/Main.htm) и в других ежемесячных публикациях Росстата в сроки, установленные Федеральным планом статистических работ;
 - федеральное статистическое наблюдение численности и заработной платы работников по категориям в организациях социальной сферы и науки. Статистические данные о численности и средней заработной плате отдельных (целевых) категорий работников социальной сферы и науки за 2019 год опубликованы на официальном сайте Росстата 05.02.2020 (https://gks.ru/labor_market_employment_salaries);
-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январь-декабрь 2019 г.;
-работы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2019 г.;
- расчет объемов выборочной совокупности по выборочному обследованию сельскохозяйственной деятельности личных подсобных и других индивидуальных хозяйств граждан на I и II полугодие 2020 года (дифференцировано по регионам).
В феврале 2020 г. территориальные органы Росстата приступили к формированию выборочной совокупности ЛПХ на  I  полугодие 2020 г.
Ведутся работы по разработке технического задания на выполнение работ, связанных с развитием и сопровождением Единой системы сбора и обработки статистической информации (ЕССО) Информационно-вычислительной системы Росстата (ИВС Росстата) в части электронной версии анкеты выборочного обследования рабочей силы, и настройке ее функционирования для использования в 2021 году.
Утверждена и размещена на официальном сайте единой информационной системы в сфере закупок (www.zakupki.gov.ru) конкурсная документация на выполнение работ, связанных с развитием и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 (ПК ОТКР) Информационно-вычислительной системы Росстата (ИВС Росстата),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науки, этап 2020 года  (извещение  от 30.12.2019 №0173100011919000140).
</t>
  </si>
  <si>
    <t xml:space="preserve">В январе – феврале 2020 года проводилось федеральное статистическое наблюдение численности и заработной платы работников по категориям в организациях социальной сферы и науки. Статистические данные о численности и средней заработной плате отдельных (целевых) категорий работников социальной сферы и науки за 2019 год опубликованы на официальном сайте Росстата 05.02.2020 (https://gks.ru/labor_market_employment_salaries).
Утверждена и размещена на официальном сайте единой информационной системы в сфере закупок (www.zakupki.gov.ru) конкурсная документация на выполнение работ, связанных с развитием и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 (ПК ОТКР) Информационно-вычислительной системы Росстата (ИВС Росстата),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науки, этап 2020 года  (извещение  от 30.12.2019 №0173100011919000140).
</t>
  </si>
  <si>
    <t xml:space="preserve">Плановые проектные документы (План закупок, План реализации и Бюджет Проекта) на 2020 год согласованы с Минэкономразвития и Минфином.
Осуществлялась текущая работа по проведению конкурсных процедур в соответствии с Планом закупок Проекта. 
Завершено выполнение 3-ей фазы контракта ST2/1/B.13.4 («Развитие единой системы сбора и обработки статистической информации в части электронного сбора данных»): Опытная эксплуатация, Приемочные испытания, Внедрение.
Завершено выполнение 2-ой фазы контракта ST2/1/B.14.4 («Развитие системы подготовки электронных экономических описаний ИВС Росстата»): Развитие системы, Предварительные испытания.
Завершен 1-й этап контракта ST2/2/B.17 («Проведение исследования потребностей Росстата в совершенствовании автоматизации процессов сбора, обработки и предоставления данных с использованием ЦСОД ИВС Росстата»).
В рамках реализации контракта № ST2/2/A.1.21 от 29.08.2018 разработаны методические рекомендации по внедрению в статистическую практику Российской Федерации счетов окружающей природной среды в соответствии со стандартами СПЭУ 2012 (работы по контракту подностью завершены и приняты Заказчиком, Акт №2 от 27.01.2020).
В рамках реализации контракта № ST2/2/С.1.14 от 17.12.2018 разработаны методические рекомендации по формированию статистических показателей, характеризующих объемы социальных выплат населению в денежном и натуральном выражении, на основе использования административных источников информации, формируемых на федеральном и региональном уровнях (работы по контракту подностью завершены и приняты Заказчиком, Акт №4 от 30.01.2020).
Проводилась работа по подготовке и согласованию плана учебных мероприятий для сотрудников Росстата на 2020 г.
</t>
  </si>
  <si>
    <t xml:space="preserve">Плановые проектные документы (План закупок, План реализации и Бюджет Проекта) на 2020 год согласованы с Минэкономразвития и Минфином.
Осуществлялась текущая работа по проведению конкурсных процедур в соответствии с Планом закупок Проекта. 
Завершено выполнение 3-ей фазы контракта ST2/1/B.13.4 («Развитие единой системы сбора и обработки статистической информации в части электронного сбора данных»): Опытная эксплуатация, Приемочные испытания, Внедрение.
Завершено выполнение 2-ой фазы контракта ST2/1/B.14.4 («Развитие системы подготовки электронных экономических описаний ИВС Росстата»): Развитие системы, Предварительные испытания.
Завершен 1-й этап контракта ST2/2/B.17 («Проведение исследования потребностей Росстата в совершенствовании автоматизации процессов сбора, обработки и предоставления данных с использованием ЦСОД ИВС Росстата»).
</t>
  </si>
  <si>
    <t>Проводилась работа по подготовке и согласованию плана учебных мероприятий для сотрудников Росстата на 2020 г.</t>
  </si>
  <si>
    <t xml:space="preserve">Разработан проект приказа Росстата «Об утверждении Календарного плана по подготовке, проведению и обработке итогов Выборочного федерального статистического наблюдения состояния здоровья населения в 2020 году».
Разработаны и утверждены заместителем руководителя Росстата Смеловым П.А. технические задания на выполнение научно исследовательских работ:
- по разработке рекомендаций по формированию выборочной совокупности объектов и единиц наблюдения для проведения в субъектах Российской Федерации, отдельно по городскому и сельскому населению, выборочного наблюдения состояния здоровья  населения в 2020 году. Конкурсная документация утверждена и размещена на официальном сайте единой информационной системы в сфере закупок (www.zakupki.gov.ru) (извещение о проведении открытого конкурса от 12.02.2020 
№ 0173100011920000003, https://zakupki.gov.ru/epz/order/notice/ok504/view/common-info.html?regNumber=0173100011920000003);
- по разработке рекомендаций по доработке программы выборочного наблюдения состояния здоровья населения в 2020 году и анализу его итогов.
Ведутся работы по подготовке конкурсной документации на выполнение работ,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социально-демографическим проблемам (ПК СДП) Информационно-вычислительной системы Росстата (ИВС Росстата), а также с обработкой материалов и получением итогов выборочного статистического наблюдения состояния здоровья населения, этап 2020 года.
</t>
  </si>
  <si>
    <r>
      <rPr>
        <b/>
        <sz val="14"/>
        <rFont val="Times New Roman"/>
        <family val="1"/>
        <charset val="204"/>
      </rPr>
      <t>Форма мониторинга реализации государственной программы (квартальная)</t>
    </r>
  </si>
  <si>
    <r>
      <rPr>
        <b/>
        <sz val="14"/>
        <rFont val="Times New Roman"/>
        <family val="1"/>
        <charset val="204"/>
      </rPr>
      <t>Ответственный исполнитель: Министерство экономического развития Российской Федерации</t>
    </r>
  </si>
  <si>
    <r>
      <rPr>
        <sz val="14"/>
        <rFont val="Times New Roman"/>
        <family val="1"/>
        <charset val="204"/>
      </rPr>
      <t>№ п/п</t>
    </r>
  </si>
  <si>
    <r>
      <rPr>
        <sz val="14"/>
        <rFont val="Times New Roman"/>
        <family val="1"/>
        <charset val="204"/>
      </rPr>
      <t>Наименование ВЦП, основного мероприятия, мероприятия ФЦП, контрольного события программы</t>
    </r>
  </si>
  <si>
    <r>
      <rPr>
        <sz val="14"/>
        <rFont val="Times New Roman"/>
        <family val="1"/>
        <charset val="204"/>
      </rPr>
      <t>Статус контрольного события</t>
    </r>
  </si>
  <si>
    <r>
      <rPr>
        <sz val="14"/>
        <rFont val="Times New Roman"/>
        <family val="1"/>
        <charset val="204"/>
      </rPr>
      <t>Ответственный исполнитель</t>
    </r>
  </si>
  <si>
    <r>
      <rPr>
        <sz val="14"/>
        <rFont val="Times New Roman"/>
        <family val="1"/>
        <charset val="204"/>
      </rPr>
      <t>Плановая дата окончания реализации мероприятия/ наступления контрольного события</t>
    </r>
  </si>
  <si>
    <r>
      <rPr>
        <sz val="14"/>
        <rFont val="Times New Roman"/>
        <family val="1"/>
        <charset val="204"/>
      </rPr>
      <t>Фактическая дата окончания реализации мероприятия/ наступления контрольного события</t>
    </r>
  </si>
  <si>
    <r>
      <rPr>
        <sz val="14"/>
        <rFont val="Times New Roman"/>
        <family val="1"/>
        <charset val="204"/>
      </rPr>
      <t>Ожидаемая дата наступления контрольного события/ожидаемое значение контрольного события</t>
    </r>
  </si>
  <si>
    <r>
      <rPr>
        <sz val="14"/>
        <rFont val="Times New Roman"/>
        <family val="1"/>
        <charset val="204"/>
      </rPr>
      <t>Фактический результат реализации мероприятия</t>
    </r>
  </si>
  <si>
    <r>
      <rPr>
        <sz val="14"/>
        <rFont val="Times New Roman"/>
        <family val="1"/>
        <charset val="204"/>
      </rPr>
      <t>Расходы федерального бюджета на реализацию государственной программы, тыс. руб.</t>
    </r>
  </si>
  <si>
    <r>
      <rPr>
        <sz val="14"/>
        <rFont val="Times New Roman"/>
        <family val="1"/>
        <charset val="204"/>
      </rPr>
      <t>Заключено контрактов на отчетную дату, тыс. руб.</t>
    </r>
  </si>
  <si>
    <r>
      <rPr>
        <sz val="14"/>
        <rFont val="Times New Roman"/>
        <family val="1"/>
        <charset val="204"/>
      </rPr>
      <t>Сводная бюджетная роспись на отчетную дату, тыс. руб.</t>
    </r>
  </si>
  <si>
    <r>
      <rPr>
        <sz val="14"/>
        <rFont val="Times New Roman"/>
        <family val="1"/>
        <charset val="204"/>
      </rPr>
      <t>Предусмотрено ГП</t>
    </r>
  </si>
  <si>
    <r>
      <rPr>
        <sz val="14"/>
        <rFont val="Times New Roman"/>
        <family val="1"/>
        <charset val="204"/>
      </rPr>
      <t>Кассовое исполнение на отчетную дату</t>
    </r>
  </si>
  <si>
    <r>
      <rPr>
        <sz val="14"/>
        <rFont val="Times New Roman"/>
        <family val="1"/>
        <charset val="204"/>
      </rPr>
      <t>1</t>
    </r>
  </si>
  <si>
    <r>
      <rPr>
        <sz val="14"/>
        <rFont val="Times New Roman"/>
        <family val="1"/>
        <charset val="204"/>
      </rPr>
      <t>2</t>
    </r>
  </si>
  <si>
    <r>
      <rPr>
        <sz val="14"/>
        <rFont val="Times New Roman"/>
        <family val="1"/>
        <charset val="204"/>
      </rPr>
      <t>3</t>
    </r>
  </si>
  <si>
    <r>
      <rPr>
        <sz val="14"/>
        <rFont val="Times New Roman"/>
        <family val="1"/>
        <charset val="204"/>
      </rPr>
      <t>4</t>
    </r>
  </si>
  <si>
    <r>
      <rPr>
        <sz val="14"/>
        <rFont val="Times New Roman"/>
        <family val="1"/>
        <charset val="204"/>
      </rPr>
      <t>5</t>
    </r>
  </si>
  <si>
    <r>
      <rPr>
        <sz val="14"/>
        <rFont val="Times New Roman"/>
        <family val="1"/>
        <charset val="204"/>
      </rPr>
      <t>6</t>
    </r>
  </si>
  <si>
    <r>
      <rPr>
        <sz val="14"/>
        <rFont val="Times New Roman"/>
        <family val="1"/>
        <charset val="204"/>
      </rPr>
      <t>7</t>
    </r>
  </si>
  <si>
    <r>
      <rPr>
        <sz val="14"/>
        <rFont val="Times New Roman"/>
        <family val="1"/>
        <charset val="204"/>
      </rPr>
      <t>8</t>
    </r>
  </si>
  <si>
    <r>
      <rPr>
        <sz val="14"/>
        <rFont val="Times New Roman"/>
        <family val="1"/>
        <charset val="204"/>
      </rPr>
      <t>9</t>
    </r>
  </si>
  <si>
    <r>
      <rPr>
        <sz val="14"/>
        <rFont val="Times New Roman"/>
        <family val="1"/>
        <charset val="204"/>
      </rPr>
      <t>10</t>
    </r>
  </si>
  <si>
    <r>
      <rPr>
        <sz val="14"/>
        <rFont val="Times New Roman"/>
        <family val="1"/>
        <charset val="204"/>
      </rPr>
      <t>11</t>
    </r>
  </si>
  <si>
    <r>
      <rPr>
        <sz val="14"/>
        <rFont val="Times New Roman"/>
        <family val="1"/>
        <charset val="204"/>
      </rPr>
      <t>12</t>
    </r>
  </si>
  <si>
    <t>Проводится подготовка основных методологических и организационных положений по сплошному федеральному статистическому наблюдению за деятельностью субъектов малого и среднего предпринимательства.</t>
  </si>
  <si>
    <t xml:space="preserve">Проводится подготовка материалов к проведению обучающего семинара по теме: Качество структурного обследования предприятий как информационной основы разработки таблиц "затраты-выпуск".
Доведены средства до территориальных органов Росстата на оплату командировочных расходов.
</t>
  </si>
  <si>
    <t xml:space="preserve">Приказами Росстата утверждены:
- Анкета выборочного наблюдения участия населения в непрерывном образовании (от 10.02.2020 
№ 52); 
- Календарный план подготовки, проведения и обработки итогов выборочного наблюдения  участия населения в непрерывном образовании на 2020 год (от 28.02.2020 № 97);
- численность, распределение, сроки привлечения и условия выплат вознаграждения лицам, привлекаемым в 2020 году на договорной основе в соответствии с законодательством Российской Федерации к выполнению работ, связанных с проведением выборочного наблюдения участия населения в непрерывном образовании (от 27.02.2020 № 86).
Ведутся работы по разработке технического задания на выполнение работ, связанных с развитием и сопровождением автоматизированной системы для подготовки, проведения, обработки материалов и получением итогов выборочного наблюдения участия населения в непрерывном образовании (ПК ИНО) информационно-вычислительной системы (ИВС) Росстата, а также с обработкой материалов и получением итогов выборочного статистического наблюдения участия населения в непрерывном образовании, 2020 год.
</t>
  </si>
  <si>
    <t xml:space="preserve">В январе - феврале 2020 г. проводилось выборочное обследование домашних хозяйств по вопросам занятости и безработицы (обследование рабочей силы). Итоги обследования за январь 2020 года размещены на официальном сайте Росстата в срочной публикации «Занятость и безработица в Российской Федерации» (http://www.gks.ru/bgd/free/B09_03/Main.htm) и в других ежемесячных публикациях Росстата в сроки, установленные Федеральным планом статистических работ.
Ведутся работы по разработке технического задания на выполнение работ, связанных с развитием и сопровождением Единой системы сбора и обработки статистической информации (ЕССО) Информационно-вычислительной системы Росстата (ИВС Росстата) в части электронной версии анкеты выборочного обследования рабочей силы, и настройке ее функционирования для использования в 2021 году.
В территориальных органах Росстата заключены гражданско-правовые договора с временным персоналом, кодировщик статистической информации, оператор ввода статистической информации, на выполнение работ,  связанных с проведением выборочных обследований рабочей силы в 2020 году.
</t>
  </si>
  <si>
    <t xml:space="preserve">Утверждены и размещены на официальном сайте единой информационной системы в сфере закупок (www.zakupki.gov.ru) конкурсные документации на выполнение работ по:
- оказанию услуг по переводу переписных документов Всероссийской переписи населения 2020 года на языки народов Российской Федерации и иностранные языки (извещение от 26.02.2020 № 0173100011920000004) (https://zakupki.gov.ru/epz/order/notice/ok504/view/common-info.html?regNumber=0173100011920000004); 
- разработке учебных курсов для проведения обучения всех категорий переписных работников Всероссийской переписи населения 2020 года (извещение от 28.02.2020 № 0173100011920000006) (https://zakupki.gov.ru/epz/order/notice/ok504/view/common-info.html?regNumber=0173100011920000006).
На основании распоряжения Праавительства РФ от 01.08.2019 №1700-р "Об определении единственными исполнителями осуществляемых Росстатом в 2019-2020 годах закупок в рамках проведения Всероссийской переписи населения 2020 года"  заключены государственные контракты:
-  от 27.09.2019 № 83-ВПН/242-2019-2020/РОСТЕЛЕКОМ-1  на выполнение работ и оказание услуг по разработке, вводу в эксплуатацию и сопровождению специализированного программного обеспечения автоматизированной системы, предназначенной для подготовки и проведения переписи, обработки материалов и подведения итогов переписи, этап 2019-2020 гг.;
-  от 07.02.2020 № № 5.1-ВПН/242-2020/РОСТЕЛЕКОМ-2 на поставку единого программно-аппаратного комплекса, включающего в себя планшетные компьютеры с установленным специализированным программным обеспечением, предназначенным для сбора сведений о населении, с российской мобильной операпционной системой, сведения о которой включены в единый реестр российских программ для электронных вычислительных машин и баз данных.
</t>
  </si>
  <si>
    <t xml:space="preserve">Утверждены и размещены на официальном сайте единой информационной системы в сфере закупок (www.zakupki.gov.ru) конкурсные документации на выполнение работ по:
- оказанию услуг по переводу переписных документов Всероссийской переписи населения 2020 года на языки народов Российской Федерации и иностранные языки (извещение от 26.02.2020 № 0173100011920000004) (https://zakupki.gov.ru/epz/order/notice/ok504/view/common-info.html?regNumber=0173100011920000004); 
- разработке учебных курсов для проведения обучения всех категорий переписных работников Всероссийской переписи населения 2020 года (извещение от 28.02.2020 № 0173100011920000006) (https://zakupki.gov.ru/epz/order/notice/ok504/view/common-info.html?regNumber=0173100011920000006).
</t>
  </si>
  <si>
    <t xml:space="preserve">Утверждены приказами Росстата:
 от 31.01.2020 № 45 "О распределении обязанностей по подготовке, проведению и публикации итогов сельскохозяйственной микропереписи 2021";
от 04.02.2020 № 48 "О Комиссии Росстата по сельскохозяйственной микропереписи 2021".
Подготовлена документация для утверждения и размещения на официальном сайте единой информационной системы в сфере закупок – zakupki.gov.ru конкурсных документаций на: 
 - выполнение научно-исследовательской работы по разработке рекомендаций по методологии и организации проведения сельскохозяйственной микропереписи 2021 года;
- выполнение работ по апробации методологии и организации проведения
сельскохозяйственной микропереписи  2021 года;
- оказание услуг по проведению контроля данных сельскохозяйственной микропереписи об использовании сельскохозяйственных угодий с использованием средств спутникового мониторинга.
Ведутся работы по разработке технического задания на выполнение работ, связанных с развитием и сопровождением автоматизированной системы для подготовки, проведения, обработки материалов и получением итогов Всероссийской сельскохозяйственной переписи (АС ВСХП) информационно-вычислительной системы (ИВС) Росстата для организации подготовки сельскохозяйственной микропереписи, этап 2020 года.
</t>
  </si>
  <si>
    <t xml:space="preserve">Утверждены приказами Росстата:
 от 31.01.2020 № 45 "О распределении обязанностей по подготовке, проведению и публикации итогов сельскохозяйственной микропереписи 2021";
от 04.02.2020 № 48 "О Комиссии Росстата по сельскохозяйственной микропереписи 2021".
Подготовлена документация для утверждения и размещения на официальном сайте единой информационной системы в сфере закупок – zakupki.gov.ru конкурсных документаций на: 
 - выполнение научно-исследовательской работы по разработке рекомендаций по методологии и организации проведения сельскохозяйственной микропереписи 2021 года;
- выполнение работ по апробации методологии и организации проведения
сельскохозяйственной микропереписи  2021 года;
- оказание услуг по проведению контроля данных сельскохозяйственной микропереписи об использовании сельскохозяйственных угодий с использованием средств спутникового мониторинга.
</t>
  </si>
  <si>
    <t xml:space="preserve">Приказами Росстата утверждены:
- Календарный план подготовки,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2020 год (от 30.12.2019 № 829);
- численность и сроки привлечения лиц, привлекаемых в 2020 году на договорной основе к выполнению работ, связанных с проведением выборочного обследования сельскохозяйственной деятельности личных подсобных и других индивидуальных хоязйств граждан (от 04.12.2019 № 740).
В январе -феврале 2020 г. проведены:
-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январь-декабрь 2019 г.;
-работы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2019 г.;
- расчет объемов выборочной совокупности по выборочному обследованию сельскохозяйственной деятельности личных подсобных и других индивидуальных хозяйств граждан на I и II полугодие 2020 года (дифференцировано по регионам).
В феврале 2020 г. территориальные органы Росстата приступили к формированию выборочной совокупности ЛПХ на  I  полугодие 2020 г.
Доведены финансовые средства до территориальных органов Росстата на гражданско-правовые договора, услуги транспорта и связи, проведение обучающих семинаров.
</t>
  </si>
  <si>
    <t>В рамках реализации контракта № ST2/2/A.1.21 от 29.08.2018 разработаны методические рекомендации по внедрению в статистическую практику Российской Федерации счетов окружающей природной среды в соответствии со стандартами СПЭУ 2012 (работы по контракту полностью завершены и приняты Заказчиком, Акт №2 от 27.01.2020).</t>
  </si>
  <si>
    <t>В рамках реализации контракта № ST2/2/С.1.14 от 17.12.2018 разработаны методические рекомендации по формированию статистических показателей, характеризующих объемы социальных выплат населению в денежном и натуральном выражении, на основе использования административных источников информации, формируемых на федеральном и региональном уровнях (работы по контракту полностью завершены и приняты Заказчиком, Акт №4 от 30.01.2020).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</si>
</sst>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 applyNumberFormat="1" applyFont="1"/>
    <xf numFmtId="0" fontId="1" fillId="0" borderId="0" xfId="0" applyNumberFormat="1" applyFont="1" applyFill="1"/>
    <xf numFmtId="0" fontId="1" fillId="0" borderId="0" xfId="0" applyNumberFormat="1" applyFont="1"/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top" wrapText="1"/>
    </xf>
    <xf numFmtId="14" fontId="1" fillId="0" borderId="3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justify" vertical="top" wrapText="1"/>
    </xf>
    <xf numFmtId="0" fontId="1" fillId="0" borderId="3" xfId="0" applyNumberFormat="1" applyFont="1" applyFill="1" applyBorder="1" applyAlignment="1">
      <alignment horizontal="justify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 wrapText="1"/>
    </xf>
    <xf numFmtId="14" fontId="1" fillId="0" borderId="7" xfId="0" applyNumberFormat="1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justify" vertical="top" wrapText="1"/>
    </xf>
    <xf numFmtId="0" fontId="1" fillId="0" borderId="7" xfId="0" applyNumberFormat="1" applyFont="1" applyBorder="1" applyAlignment="1">
      <alignment horizontal="justify" vertical="top" wrapText="1"/>
    </xf>
    <xf numFmtId="0" fontId="1" fillId="0" borderId="3" xfId="0" applyNumberFormat="1" applyFont="1" applyBorder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7" xfId="0" applyNumberFormat="1" applyFont="1" applyFill="1" applyBorder="1" applyAlignment="1">
      <alignment horizontal="justify" vertical="top" wrapText="1"/>
    </xf>
    <xf numFmtId="0" fontId="3" fillId="0" borderId="3" xfId="0" applyNumberFormat="1" applyFont="1" applyFill="1" applyBorder="1" applyAlignment="1">
      <alignment horizontal="justify" vertical="top" wrapText="1"/>
    </xf>
    <xf numFmtId="0" fontId="3" fillId="0" borderId="7" xfId="0" applyNumberFormat="1" applyFont="1" applyBorder="1" applyAlignment="1">
      <alignment horizontal="justify" vertical="top" wrapText="1"/>
    </xf>
    <xf numFmtId="0" fontId="3" fillId="0" borderId="3" xfId="0" applyNumberFormat="1" applyFont="1" applyBorder="1" applyAlignment="1">
      <alignment horizontal="justify" vertical="top" wrapText="1"/>
    </xf>
    <xf numFmtId="0" fontId="3" fillId="0" borderId="7" xfId="0" applyNumberFormat="1" applyFont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left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7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topLeftCell="A85" zoomScale="55" zoomScaleNormal="55" workbookViewId="0">
      <selection activeCell="H129" sqref="H129:H134"/>
    </sheetView>
  </sheetViews>
  <sheetFormatPr defaultColWidth="25" defaultRowHeight="18.75" x14ac:dyDescent="0.3"/>
  <cols>
    <col min="1" max="1" width="10.5703125" style="2" customWidth="1"/>
    <col min="2" max="2" width="37.85546875" style="2" customWidth="1"/>
    <col min="3" max="3" width="14.7109375" style="2" customWidth="1"/>
    <col min="4" max="4" width="25.28515625" style="2" customWidth="1"/>
    <col min="5" max="5" width="17.28515625" style="2" customWidth="1"/>
    <col min="6" max="6" width="18" style="2" customWidth="1"/>
    <col min="7" max="7" width="18.42578125" style="2" customWidth="1"/>
    <col min="8" max="8" width="124.28515625" style="2" customWidth="1"/>
    <col min="9" max="10" width="19.42578125" style="2" customWidth="1"/>
    <col min="11" max="11" width="18.28515625" style="2" customWidth="1"/>
    <col min="12" max="12" width="19.28515625" style="2" customWidth="1"/>
    <col min="13" max="13" width="25" style="2" customWidth="1"/>
    <col min="14" max="16384" width="25" style="2"/>
  </cols>
  <sheetData>
    <row r="1" spans="1:12" ht="26.45" customHeight="1" x14ac:dyDescent="0.3">
      <c r="A1" s="61" t="s">
        <v>144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6.45" customHeight="1" x14ac:dyDescent="0.3">
      <c r="A2" s="62" t="s">
        <v>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26.45" customHeight="1" x14ac:dyDescent="0.3">
      <c r="A3" s="60" t="s">
        <v>145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69.95" customHeight="1" x14ac:dyDescent="0.3">
      <c r="A4" s="63" t="s">
        <v>146</v>
      </c>
      <c r="B4" s="63" t="s">
        <v>147</v>
      </c>
      <c r="C4" s="63" t="s">
        <v>148</v>
      </c>
      <c r="D4" s="63" t="s">
        <v>149</v>
      </c>
      <c r="E4" s="63" t="s">
        <v>150</v>
      </c>
      <c r="F4" s="63" t="s">
        <v>151</v>
      </c>
      <c r="G4" s="63" t="s">
        <v>152</v>
      </c>
      <c r="H4" s="63" t="s">
        <v>153</v>
      </c>
      <c r="I4" s="63" t="s">
        <v>154</v>
      </c>
      <c r="J4" s="63"/>
      <c r="K4" s="63"/>
      <c r="L4" s="63" t="s">
        <v>155</v>
      </c>
    </row>
    <row r="5" spans="1:12" ht="181.5" customHeight="1" x14ac:dyDescent="0.3">
      <c r="A5" s="63"/>
      <c r="B5" s="63"/>
      <c r="C5" s="63"/>
      <c r="D5" s="63"/>
      <c r="E5" s="63"/>
      <c r="F5" s="63"/>
      <c r="G5" s="63"/>
      <c r="H5" s="63"/>
      <c r="I5" s="3" t="s">
        <v>156</v>
      </c>
      <c r="J5" s="3" t="s">
        <v>157</v>
      </c>
      <c r="K5" s="3" t="s">
        <v>158</v>
      </c>
      <c r="L5" s="63"/>
    </row>
    <row r="6" spans="1:12" ht="30.75" customHeight="1" x14ac:dyDescent="0.3">
      <c r="A6" s="3" t="s">
        <v>159</v>
      </c>
      <c r="B6" s="3" t="s">
        <v>160</v>
      </c>
      <c r="C6" s="3" t="s">
        <v>161</v>
      </c>
      <c r="D6" s="3" t="s">
        <v>162</v>
      </c>
      <c r="E6" s="3" t="s">
        <v>163</v>
      </c>
      <c r="F6" s="3" t="s">
        <v>164</v>
      </c>
      <c r="G6" s="3" t="s">
        <v>165</v>
      </c>
      <c r="H6" s="3" t="s">
        <v>166</v>
      </c>
      <c r="I6" s="3" t="s">
        <v>167</v>
      </c>
      <c r="J6" s="3" t="s">
        <v>168</v>
      </c>
      <c r="K6" s="3" t="s">
        <v>169</v>
      </c>
      <c r="L6" s="3" t="s">
        <v>170</v>
      </c>
    </row>
    <row r="7" spans="1:12" ht="39" customHeight="1" x14ac:dyDescent="0.3">
      <c r="A7" s="61" t="s">
        <v>25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24.75" customHeight="1" x14ac:dyDescent="0.3">
      <c r="A8" s="4"/>
      <c r="B8" s="5" t="s">
        <v>2</v>
      </c>
      <c r="C8" s="4" t="s">
        <v>2</v>
      </c>
      <c r="D8" s="4" t="s">
        <v>4</v>
      </c>
      <c r="E8" s="4" t="s">
        <v>4</v>
      </c>
      <c r="F8" s="4" t="s">
        <v>4</v>
      </c>
      <c r="G8" s="4" t="s">
        <v>4</v>
      </c>
      <c r="H8" s="4" t="s">
        <v>4</v>
      </c>
      <c r="I8" s="6">
        <f>I9+I24+I37+I45+I59+I94+I109+I124</f>
        <v>40411318.299999997</v>
      </c>
      <c r="J8" s="6"/>
      <c r="K8" s="6">
        <f>K9+K24+K37+K45+K59+K94+K109+K124</f>
        <v>6931556.7000000002</v>
      </c>
      <c r="L8" s="7">
        <f>L9+L24+L37+L45+L59+L94+L109+L124</f>
        <v>9454763.8300000001</v>
      </c>
    </row>
    <row r="9" spans="1:12" ht="408.75" customHeight="1" x14ac:dyDescent="0.3">
      <c r="A9" s="39" t="s">
        <v>26</v>
      </c>
      <c r="B9" s="39" t="s">
        <v>27</v>
      </c>
      <c r="C9" s="39" t="s">
        <v>2</v>
      </c>
      <c r="D9" s="39" t="s">
        <v>28</v>
      </c>
      <c r="E9" s="42">
        <v>45657</v>
      </c>
      <c r="F9" s="39"/>
      <c r="G9" s="39" t="s">
        <v>4</v>
      </c>
      <c r="H9" s="45" t="s">
        <v>121</v>
      </c>
      <c r="I9" s="28">
        <f>I11+I14+I20</f>
        <v>13255076.4</v>
      </c>
      <c r="J9" s="28">
        <v>11822975.5</v>
      </c>
      <c r="K9" s="28">
        <f>K11+K14+K20</f>
        <v>1229838.4000000001</v>
      </c>
      <c r="L9" s="28">
        <f>L11+L14+L20</f>
        <v>832922.8</v>
      </c>
    </row>
    <row r="10" spans="1:12" ht="227.25" customHeight="1" x14ac:dyDescent="0.3">
      <c r="A10" s="41"/>
      <c r="B10" s="41"/>
      <c r="C10" s="41"/>
      <c r="D10" s="41"/>
      <c r="E10" s="44"/>
      <c r="F10" s="41"/>
      <c r="G10" s="41"/>
      <c r="H10" s="47"/>
      <c r="I10" s="30"/>
      <c r="J10" s="30"/>
      <c r="K10" s="30"/>
      <c r="L10" s="30"/>
    </row>
    <row r="11" spans="1:12" ht="275.25" customHeight="1" x14ac:dyDescent="0.3">
      <c r="A11" s="4" t="s">
        <v>30</v>
      </c>
      <c r="B11" s="5" t="s">
        <v>31</v>
      </c>
      <c r="C11" s="4" t="s">
        <v>2</v>
      </c>
      <c r="D11" s="4" t="s">
        <v>32</v>
      </c>
      <c r="E11" s="8">
        <v>44561</v>
      </c>
      <c r="F11" s="4"/>
      <c r="G11" s="4" t="s">
        <v>4</v>
      </c>
      <c r="H11" s="9" t="s">
        <v>122</v>
      </c>
      <c r="I11" s="6">
        <v>10877031.800000001</v>
      </c>
      <c r="J11" s="6">
        <f>127.6+26607.2+530736+160282.3+7010440.6+2117152.9+38694.1+150+776228+820+49.4+127782.7+2380.1+1927+1075.3+52027+5303.2+1205.1</f>
        <v>10852988.499999998</v>
      </c>
      <c r="K11" s="6">
        <v>1223478.8</v>
      </c>
      <c r="L11" s="6">
        <v>448900</v>
      </c>
    </row>
    <row r="12" spans="1:12" s="1" customFormat="1" ht="104.25" customHeight="1" x14ac:dyDescent="0.3">
      <c r="A12" s="10"/>
      <c r="B12" s="11" t="s">
        <v>9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s="1" customFormat="1" ht="127.5" customHeight="1" x14ac:dyDescent="0.3">
      <c r="A13" s="10"/>
      <c r="B13" s="11" t="s">
        <v>10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203.25" customHeight="1" x14ac:dyDescent="0.3">
      <c r="A14" s="4" t="s">
        <v>33</v>
      </c>
      <c r="B14" s="5" t="s">
        <v>34</v>
      </c>
      <c r="C14" s="4" t="s">
        <v>2</v>
      </c>
      <c r="D14" s="4" t="s">
        <v>32</v>
      </c>
      <c r="E14" s="8">
        <v>44561</v>
      </c>
      <c r="F14" s="4"/>
      <c r="G14" s="4" t="s">
        <v>4</v>
      </c>
      <c r="H14" s="9" t="s">
        <v>123</v>
      </c>
      <c r="I14" s="6">
        <v>34238.5</v>
      </c>
      <c r="J14" s="6">
        <v>34238.5</v>
      </c>
      <c r="K14" s="6">
        <v>0</v>
      </c>
      <c r="L14" s="6">
        <v>800</v>
      </c>
    </row>
    <row r="15" spans="1:12" s="1" customFormat="1" ht="101.25" customHeight="1" x14ac:dyDescent="0.3">
      <c r="A15" s="10"/>
      <c r="B15" s="11" t="s">
        <v>9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s="1" customFormat="1" ht="114.75" customHeight="1" x14ac:dyDescent="0.3">
      <c r="A16" s="10"/>
      <c r="B16" s="11" t="s">
        <v>10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204.75" customHeight="1" x14ac:dyDescent="0.3">
      <c r="A17" s="4" t="s">
        <v>35</v>
      </c>
      <c r="B17" s="5" t="s">
        <v>77</v>
      </c>
      <c r="C17" s="4"/>
      <c r="D17" s="4" t="s">
        <v>32</v>
      </c>
      <c r="E17" s="8">
        <v>43878</v>
      </c>
      <c r="F17" s="8">
        <v>43874</v>
      </c>
      <c r="G17" s="4"/>
      <c r="H17" s="4" t="s">
        <v>2</v>
      </c>
      <c r="I17" s="4" t="s">
        <v>2</v>
      </c>
      <c r="J17" s="4" t="s">
        <v>2</v>
      </c>
      <c r="K17" s="4" t="s">
        <v>2</v>
      </c>
      <c r="L17" s="4" t="s">
        <v>2</v>
      </c>
    </row>
    <row r="18" spans="1:12" s="1" customFormat="1" ht="111.75" customHeight="1" x14ac:dyDescent="0.3">
      <c r="A18" s="10"/>
      <c r="B18" s="11" t="s">
        <v>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s="1" customFormat="1" ht="121.5" customHeight="1" x14ac:dyDescent="0.3">
      <c r="A19" s="10"/>
      <c r="B19" s="11" t="s">
        <v>10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408.75" customHeight="1" x14ac:dyDescent="0.3">
      <c r="A20" s="39" t="s">
        <v>36</v>
      </c>
      <c r="B20" s="39" t="s">
        <v>37</v>
      </c>
      <c r="C20" s="39" t="s">
        <v>2</v>
      </c>
      <c r="D20" s="39" t="s">
        <v>78</v>
      </c>
      <c r="E20" s="42">
        <v>44561</v>
      </c>
      <c r="F20" s="39"/>
      <c r="G20" s="39" t="s">
        <v>4</v>
      </c>
      <c r="H20" s="45" t="s">
        <v>124</v>
      </c>
      <c r="I20" s="28">
        <v>2343806.1</v>
      </c>
      <c r="J20" s="28">
        <v>935748.5</v>
      </c>
      <c r="K20" s="28">
        <v>6359.6</v>
      </c>
      <c r="L20" s="28">
        <v>383222.8</v>
      </c>
    </row>
    <row r="21" spans="1:12" ht="78.75" customHeight="1" x14ac:dyDescent="0.3">
      <c r="A21" s="41"/>
      <c r="B21" s="41"/>
      <c r="C21" s="41"/>
      <c r="D21" s="41"/>
      <c r="E21" s="44"/>
      <c r="F21" s="41"/>
      <c r="G21" s="41"/>
      <c r="H21" s="47"/>
      <c r="I21" s="30"/>
      <c r="J21" s="30"/>
      <c r="K21" s="30"/>
      <c r="L21" s="30"/>
    </row>
    <row r="22" spans="1:12" s="1" customFormat="1" ht="107.25" customHeight="1" x14ac:dyDescent="0.3">
      <c r="A22" s="10"/>
      <c r="B22" s="11" t="s">
        <v>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s="1" customFormat="1" ht="124.5" customHeight="1" x14ac:dyDescent="0.3">
      <c r="A23" s="10"/>
      <c r="B23" s="11" t="s">
        <v>10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394.5" customHeight="1" x14ac:dyDescent="0.3">
      <c r="A24" s="4" t="s">
        <v>38</v>
      </c>
      <c r="B24" s="5" t="s">
        <v>39</v>
      </c>
      <c r="C24" s="4" t="s">
        <v>2</v>
      </c>
      <c r="D24" s="4" t="s">
        <v>28</v>
      </c>
      <c r="E24" s="8">
        <v>45657</v>
      </c>
      <c r="F24" s="4"/>
      <c r="G24" s="4" t="s">
        <v>4</v>
      </c>
      <c r="H24" s="9" t="s">
        <v>175</v>
      </c>
      <c r="I24" s="6">
        <f>I25+I28+I31+I34</f>
        <v>24279230.199999999</v>
      </c>
      <c r="J24" s="6">
        <v>20350000</v>
      </c>
      <c r="K24" s="6">
        <f>K25+K28+K31+K34</f>
        <v>5594462.2000000002</v>
      </c>
      <c r="L24" s="6">
        <f>L25+L28+L31+L34</f>
        <v>8070405</v>
      </c>
    </row>
    <row r="25" spans="1:12" ht="169.5" customHeight="1" x14ac:dyDescent="0.3">
      <c r="A25" s="4" t="s">
        <v>40</v>
      </c>
      <c r="B25" s="5" t="s">
        <v>41</v>
      </c>
      <c r="C25" s="4" t="s">
        <v>2</v>
      </c>
      <c r="D25" s="4" t="s">
        <v>42</v>
      </c>
      <c r="E25" s="8">
        <v>44561</v>
      </c>
      <c r="F25" s="4"/>
      <c r="G25" s="4" t="s">
        <v>4</v>
      </c>
      <c r="H25" s="9" t="s">
        <v>176</v>
      </c>
      <c r="I25" s="6">
        <v>50000</v>
      </c>
      <c r="J25" s="6">
        <v>10000</v>
      </c>
      <c r="K25" s="6">
        <v>0</v>
      </c>
      <c r="L25" s="6">
        <v>9611.1</v>
      </c>
    </row>
    <row r="26" spans="1:12" ht="103.5" customHeight="1" x14ac:dyDescent="0.3">
      <c r="A26" s="4"/>
      <c r="B26" s="5" t="s">
        <v>9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24.5" customHeight="1" x14ac:dyDescent="0.3">
      <c r="A27" s="4"/>
      <c r="B27" s="5" t="s">
        <v>10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120.75" customHeight="1" x14ac:dyDescent="0.3">
      <c r="A28" s="4" t="s">
        <v>43</v>
      </c>
      <c r="B28" s="5" t="s">
        <v>44</v>
      </c>
      <c r="C28" s="4" t="s">
        <v>2</v>
      </c>
      <c r="D28" s="4" t="s">
        <v>79</v>
      </c>
      <c r="E28" s="8">
        <v>44561</v>
      </c>
      <c r="F28" s="4"/>
      <c r="G28" s="4" t="s">
        <v>4</v>
      </c>
      <c r="H28" s="9" t="s">
        <v>125</v>
      </c>
      <c r="I28" s="6">
        <v>16113386.1</v>
      </c>
      <c r="J28" s="6">
        <f>80046.7+270669.5+17835760.5</f>
        <v>18186476.699999999</v>
      </c>
      <c r="K28" s="7">
        <v>84562.3</v>
      </c>
      <c r="L28" s="6">
        <v>1608132.6</v>
      </c>
    </row>
    <row r="29" spans="1:12" ht="101.25" customHeight="1" x14ac:dyDescent="0.3">
      <c r="A29" s="4"/>
      <c r="B29" s="5" t="s">
        <v>9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117.75" customHeight="1" x14ac:dyDescent="0.3">
      <c r="A30" s="4"/>
      <c r="B30" s="5" t="s">
        <v>10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277.5" customHeight="1" x14ac:dyDescent="0.3">
      <c r="A31" s="4" t="s">
        <v>45</v>
      </c>
      <c r="B31" s="5" t="s">
        <v>46</v>
      </c>
      <c r="C31" s="4" t="s">
        <v>2</v>
      </c>
      <c r="D31" s="4" t="s">
        <v>78</v>
      </c>
      <c r="E31" s="8">
        <v>44561</v>
      </c>
      <c r="F31" s="4"/>
      <c r="G31" s="4" t="s">
        <v>4</v>
      </c>
      <c r="H31" s="9" t="s">
        <v>126</v>
      </c>
      <c r="I31" s="6">
        <v>7701919.7000000002</v>
      </c>
      <c r="J31" s="6">
        <v>1537575.7</v>
      </c>
      <c r="K31" s="6">
        <v>5508792.4000000004</v>
      </c>
      <c r="L31" s="6">
        <v>6420900</v>
      </c>
    </row>
    <row r="32" spans="1:12" ht="103.5" customHeight="1" x14ac:dyDescent="0.3">
      <c r="A32" s="4"/>
      <c r="B32" s="5" t="s">
        <v>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2" ht="119.25" customHeight="1" x14ac:dyDescent="0.3">
      <c r="A33" s="4"/>
      <c r="B33" s="5" t="s">
        <v>10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1:12" s="1" customFormat="1" ht="183.75" customHeight="1" x14ac:dyDescent="0.3">
      <c r="A34" s="12" t="s">
        <v>81</v>
      </c>
      <c r="B34" s="11" t="s">
        <v>118</v>
      </c>
      <c r="C34" s="10" t="s">
        <v>2</v>
      </c>
      <c r="D34" s="10" t="s">
        <v>80</v>
      </c>
      <c r="E34" s="13">
        <v>44561</v>
      </c>
      <c r="F34" s="10"/>
      <c r="G34" s="10" t="s">
        <v>4</v>
      </c>
      <c r="H34" s="14" t="s">
        <v>127</v>
      </c>
      <c r="I34" s="7">
        <v>413924.4</v>
      </c>
      <c r="J34" s="7">
        <v>615947.6</v>
      </c>
      <c r="K34" s="7">
        <v>1107.5</v>
      </c>
      <c r="L34" s="7">
        <v>31761.3</v>
      </c>
    </row>
    <row r="35" spans="1:12" ht="102" customHeight="1" x14ac:dyDescent="0.3">
      <c r="A35" s="4"/>
      <c r="B35" s="5" t="s">
        <v>9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2" ht="117" customHeight="1" x14ac:dyDescent="0.3">
      <c r="A36" s="4"/>
      <c r="B36" s="5" t="s">
        <v>10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2" ht="330.75" customHeight="1" x14ac:dyDescent="0.3">
      <c r="A37" s="15" t="s">
        <v>72</v>
      </c>
      <c r="B37" s="5" t="s">
        <v>69</v>
      </c>
      <c r="C37" s="4" t="s">
        <v>2</v>
      </c>
      <c r="D37" s="5" t="s">
        <v>71</v>
      </c>
      <c r="E37" s="8">
        <v>45657</v>
      </c>
      <c r="F37" s="5"/>
      <c r="G37" s="4" t="s">
        <v>4</v>
      </c>
      <c r="H37" s="9" t="s">
        <v>177</v>
      </c>
      <c r="I37" s="4">
        <f>I38+I42</f>
        <v>455933.80000000005</v>
      </c>
      <c r="J37" s="4">
        <v>0</v>
      </c>
      <c r="K37" s="4">
        <f>K38+K42</f>
        <v>171.1</v>
      </c>
      <c r="L37" s="4">
        <f>L38+L42</f>
        <v>542.20000000000005</v>
      </c>
    </row>
    <row r="38" spans="1:12" ht="240" customHeight="1" x14ac:dyDescent="0.3">
      <c r="A38" s="15" t="s">
        <v>70</v>
      </c>
      <c r="B38" s="5" t="s">
        <v>73</v>
      </c>
      <c r="C38" s="4" t="s">
        <v>2</v>
      </c>
      <c r="D38" s="5" t="s">
        <v>7</v>
      </c>
      <c r="E38" s="8">
        <v>44561</v>
      </c>
      <c r="F38" s="5"/>
      <c r="G38" s="4" t="s">
        <v>4</v>
      </c>
      <c r="H38" s="9" t="s">
        <v>178</v>
      </c>
      <c r="I38" s="4">
        <v>369306.4</v>
      </c>
      <c r="J38" s="4">
        <v>0</v>
      </c>
      <c r="K38" s="4">
        <v>171.1</v>
      </c>
      <c r="L38" s="4">
        <v>542.20000000000005</v>
      </c>
    </row>
    <row r="39" spans="1:12" ht="100.5" customHeight="1" x14ac:dyDescent="0.3">
      <c r="A39" s="4"/>
      <c r="B39" s="5" t="s">
        <v>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121.5" customHeight="1" x14ac:dyDescent="0.3">
      <c r="A40" s="4"/>
      <c r="B40" s="5" t="s">
        <v>10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1:12" ht="177.75" customHeight="1" x14ac:dyDescent="0.3">
      <c r="A41" s="16" t="s">
        <v>83</v>
      </c>
      <c r="B41" s="5" t="s">
        <v>82</v>
      </c>
      <c r="C41" s="17"/>
      <c r="D41" s="5" t="s">
        <v>84</v>
      </c>
      <c r="E41" s="18">
        <v>43819</v>
      </c>
      <c r="F41" s="17"/>
      <c r="G41" s="17"/>
      <c r="H41" s="4" t="s">
        <v>2</v>
      </c>
      <c r="I41" s="4" t="s">
        <v>2</v>
      </c>
      <c r="J41" s="4" t="s">
        <v>2</v>
      </c>
      <c r="K41" s="4" t="s">
        <v>2</v>
      </c>
      <c r="L41" s="4" t="s">
        <v>2</v>
      </c>
    </row>
    <row r="42" spans="1:12" s="1" customFormat="1" ht="180.75" customHeight="1" x14ac:dyDescent="0.3">
      <c r="A42" s="26" t="s">
        <v>119</v>
      </c>
      <c r="B42" s="19" t="s">
        <v>120</v>
      </c>
      <c r="C42" s="21"/>
      <c r="D42" s="20" t="s">
        <v>80</v>
      </c>
      <c r="E42" s="27">
        <v>44926</v>
      </c>
      <c r="F42" s="21"/>
      <c r="G42" s="21"/>
      <c r="H42" s="14" t="s">
        <v>128</v>
      </c>
      <c r="I42" s="20">
        <v>86627.4</v>
      </c>
      <c r="J42" s="20"/>
      <c r="K42" s="20">
        <v>0</v>
      </c>
      <c r="L42" s="20">
        <v>0</v>
      </c>
    </row>
    <row r="43" spans="1:12" s="1" customFormat="1" ht="103.5" customHeight="1" x14ac:dyDescent="0.3">
      <c r="A43" s="20"/>
      <c r="B43" s="19" t="s">
        <v>9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s="1" customFormat="1" ht="125.25" customHeight="1" x14ac:dyDescent="0.3">
      <c r="A44" s="20"/>
      <c r="B44" s="19" t="s">
        <v>10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82.25" customHeight="1" x14ac:dyDescent="0.3">
      <c r="A45" s="39" t="s">
        <v>47</v>
      </c>
      <c r="B45" s="39" t="s">
        <v>48</v>
      </c>
      <c r="C45" s="39" t="s">
        <v>2</v>
      </c>
      <c r="D45" s="39" t="s">
        <v>28</v>
      </c>
      <c r="E45" s="39" t="s">
        <v>29</v>
      </c>
      <c r="F45" s="39"/>
      <c r="G45" s="39" t="s">
        <v>4</v>
      </c>
      <c r="H45" s="45" t="s">
        <v>129</v>
      </c>
      <c r="I45" s="28">
        <f>I47+I50+I53+I56</f>
        <v>123290.7</v>
      </c>
      <c r="J45" s="28">
        <v>123290.7</v>
      </c>
      <c r="K45" s="28">
        <f>K47+K50+K53+K56</f>
        <v>1365.5</v>
      </c>
      <c r="L45" s="28">
        <f>L47+L50+L53+L56</f>
        <v>0</v>
      </c>
    </row>
    <row r="46" spans="1:12" ht="152.25" hidden="1" customHeight="1" x14ac:dyDescent="0.3">
      <c r="A46" s="41"/>
      <c r="B46" s="41"/>
      <c r="C46" s="41"/>
      <c r="D46" s="41"/>
      <c r="E46" s="41"/>
      <c r="F46" s="41"/>
      <c r="G46" s="41"/>
      <c r="H46" s="47"/>
      <c r="I46" s="30"/>
      <c r="J46" s="30"/>
      <c r="K46" s="30"/>
      <c r="L46" s="30"/>
    </row>
    <row r="47" spans="1:12" s="1" customFormat="1" ht="179.25" customHeight="1" x14ac:dyDescent="0.3">
      <c r="A47" s="12" t="s">
        <v>85</v>
      </c>
      <c r="B47" s="11" t="s">
        <v>86</v>
      </c>
      <c r="C47" s="10" t="s">
        <v>2</v>
      </c>
      <c r="D47" s="10" t="s">
        <v>87</v>
      </c>
      <c r="E47" s="13">
        <v>44561</v>
      </c>
      <c r="F47" s="10"/>
      <c r="G47" s="10" t="s">
        <v>4</v>
      </c>
      <c r="H47" s="14" t="s">
        <v>172</v>
      </c>
      <c r="I47" s="7">
        <v>15784.3</v>
      </c>
      <c r="J47" s="7">
        <f>13432.2+2352.1</f>
        <v>15784.300000000001</v>
      </c>
      <c r="K47" s="7">
        <v>1365.5</v>
      </c>
      <c r="L47" s="7">
        <v>0</v>
      </c>
    </row>
    <row r="48" spans="1:12" ht="99.75" customHeight="1" x14ac:dyDescent="0.3">
      <c r="A48" s="4"/>
      <c r="B48" s="5" t="s">
        <v>9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12" ht="130.5" customHeight="1" x14ac:dyDescent="0.3">
      <c r="A49" s="4"/>
      <c r="B49" s="5" t="s">
        <v>10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2" ht="141" customHeight="1" x14ac:dyDescent="0.3">
      <c r="A50" s="15" t="s">
        <v>88</v>
      </c>
      <c r="B50" s="5" t="s">
        <v>89</v>
      </c>
      <c r="C50" s="4" t="s">
        <v>2</v>
      </c>
      <c r="D50" s="10" t="s">
        <v>87</v>
      </c>
      <c r="E50" s="8">
        <v>44561</v>
      </c>
      <c r="F50" s="4"/>
      <c r="G50" s="4" t="s">
        <v>4</v>
      </c>
      <c r="H50" s="9" t="s">
        <v>171</v>
      </c>
      <c r="I50" s="6">
        <v>15000</v>
      </c>
      <c r="J50" s="6">
        <f>7352.1+7647.9</f>
        <v>15000</v>
      </c>
      <c r="K50" s="6">
        <v>0</v>
      </c>
      <c r="L50" s="6">
        <v>0</v>
      </c>
    </row>
    <row r="51" spans="1:12" ht="102" customHeight="1" x14ac:dyDescent="0.3">
      <c r="A51" s="4"/>
      <c r="B51" s="5" t="s">
        <v>9</v>
      </c>
      <c r="C51" s="57"/>
      <c r="D51" s="58"/>
      <c r="E51" s="58"/>
      <c r="F51" s="58"/>
      <c r="G51" s="58"/>
      <c r="H51" s="58"/>
      <c r="I51" s="58"/>
      <c r="J51" s="58"/>
      <c r="K51" s="58"/>
      <c r="L51" s="59"/>
    </row>
    <row r="52" spans="1:12" ht="123" customHeight="1" x14ac:dyDescent="0.3">
      <c r="A52" s="4"/>
      <c r="B52" s="5" t="s">
        <v>10</v>
      </c>
      <c r="C52" s="57"/>
      <c r="D52" s="58"/>
      <c r="E52" s="58"/>
      <c r="F52" s="58"/>
      <c r="G52" s="58"/>
      <c r="H52" s="58"/>
      <c r="I52" s="58"/>
      <c r="J52" s="58"/>
      <c r="K52" s="58"/>
      <c r="L52" s="59"/>
    </row>
    <row r="53" spans="1:12" ht="196.5" customHeight="1" x14ac:dyDescent="0.3">
      <c r="A53" s="15" t="s">
        <v>90</v>
      </c>
      <c r="B53" s="5" t="s">
        <v>91</v>
      </c>
      <c r="C53" s="4" t="s">
        <v>2</v>
      </c>
      <c r="D53" s="4" t="s">
        <v>78</v>
      </c>
      <c r="E53" s="8">
        <v>44561</v>
      </c>
      <c r="F53" s="4"/>
      <c r="G53" s="4" t="s">
        <v>4</v>
      </c>
      <c r="H53" s="9" t="s">
        <v>129</v>
      </c>
      <c r="I53" s="6">
        <v>22506.400000000001</v>
      </c>
      <c r="J53" s="6">
        <v>22506.400000000001</v>
      </c>
      <c r="K53" s="6">
        <v>0</v>
      </c>
      <c r="L53" s="6">
        <v>0</v>
      </c>
    </row>
    <row r="54" spans="1:12" ht="102" customHeight="1" x14ac:dyDescent="0.3">
      <c r="A54" s="4"/>
      <c r="B54" s="5" t="s">
        <v>9</v>
      </c>
      <c r="C54" s="57"/>
      <c r="D54" s="58"/>
      <c r="E54" s="58"/>
      <c r="F54" s="58"/>
      <c r="G54" s="58"/>
      <c r="H54" s="58"/>
      <c r="I54" s="58"/>
      <c r="J54" s="58"/>
      <c r="K54" s="58"/>
      <c r="L54" s="59"/>
    </row>
    <row r="55" spans="1:12" ht="122.25" customHeight="1" x14ac:dyDescent="0.3">
      <c r="A55" s="4"/>
      <c r="B55" s="5" t="s">
        <v>10</v>
      </c>
      <c r="C55" s="57"/>
      <c r="D55" s="58"/>
      <c r="E55" s="58"/>
      <c r="F55" s="58"/>
      <c r="G55" s="58"/>
      <c r="H55" s="58"/>
      <c r="I55" s="58"/>
      <c r="J55" s="58"/>
      <c r="K55" s="58"/>
      <c r="L55" s="59"/>
    </row>
    <row r="56" spans="1:12" ht="178.5" customHeight="1" x14ac:dyDescent="0.3">
      <c r="A56" s="15" t="s">
        <v>92</v>
      </c>
      <c r="B56" s="5" t="s">
        <v>93</v>
      </c>
      <c r="C56" s="4" t="s">
        <v>2</v>
      </c>
      <c r="D56" s="4" t="s">
        <v>94</v>
      </c>
      <c r="E56" s="8">
        <v>44561</v>
      </c>
      <c r="F56" s="4"/>
      <c r="G56" s="4" t="s">
        <v>4</v>
      </c>
      <c r="H56" s="9" t="s">
        <v>130</v>
      </c>
      <c r="I56" s="6">
        <v>70000</v>
      </c>
      <c r="J56" s="6">
        <v>70000</v>
      </c>
      <c r="K56" s="6">
        <v>0</v>
      </c>
      <c r="L56" s="6">
        <v>0</v>
      </c>
    </row>
    <row r="57" spans="1:12" ht="101.25" customHeight="1" x14ac:dyDescent="0.3">
      <c r="A57" s="4"/>
      <c r="B57" s="5" t="s">
        <v>9</v>
      </c>
      <c r="C57" s="57"/>
      <c r="D57" s="58"/>
      <c r="E57" s="58"/>
      <c r="F57" s="58"/>
      <c r="G57" s="58"/>
      <c r="H57" s="58"/>
      <c r="I57" s="58"/>
      <c r="J57" s="58"/>
      <c r="K57" s="58"/>
      <c r="L57" s="59"/>
    </row>
    <row r="58" spans="1:12" ht="119.25" customHeight="1" x14ac:dyDescent="0.3">
      <c r="A58" s="4"/>
      <c r="B58" s="5" t="s">
        <v>10</v>
      </c>
      <c r="C58" s="57"/>
      <c r="D58" s="58"/>
      <c r="E58" s="58"/>
      <c r="F58" s="58"/>
      <c r="G58" s="58"/>
      <c r="H58" s="58"/>
      <c r="I58" s="58"/>
      <c r="J58" s="58"/>
      <c r="K58" s="58"/>
      <c r="L58" s="59"/>
    </row>
    <row r="59" spans="1:12" ht="177" customHeight="1" x14ac:dyDescent="0.3">
      <c r="A59" s="39" t="s">
        <v>49</v>
      </c>
      <c r="B59" s="50" t="s">
        <v>50</v>
      </c>
      <c r="C59" s="39" t="s">
        <v>2</v>
      </c>
      <c r="D59" s="39" t="s">
        <v>28</v>
      </c>
      <c r="E59" s="42">
        <v>45657</v>
      </c>
      <c r="F59" s="39"/>
      <c r="G59" s="39" t="s">
        <v>4</v>
      </c>
      <c r="H59" s="45" t="s">
        <v>131</v>
      </c>
      <c r="I59" s="28">
        <f>I63+I66+I71+I76+I79+I85+I90</f>
        <v>628476.30000000005</v>
      </c>
      <c r="J59" s="28">
        <v>628339.69999999995</v>
      </c>
      <c r="K59" s="28">
        <f>K63+K66+K71+K76+K79+K85+K90</f>
        <v>35675.300000000003</v>
      </c>
      <c r="L59" s="28">
        <f>L63+L66+L71+L76+L79+L85+L90</f>
        <v>81172.899999999994</v>
      </c>
    </row>
    <row r="60" spans="1:12" ht="242.25" customHeight="1" x14ac:dyDescent="0.3">
      <c r="A60" s="78"/>
      <c r="B60" s="80"/>
      <c r="C60" s="78"/>
      <c r="D60" s="78"/>
      <c r="E60" s="78"/>
      <c r="F60" s="78"/>
      <c r="G60" s="78"/>
      <c r="H60" s="76"/>
      <c r="I60" s="78"/>
      <c r="J60" s="78"/>
      <c r="K60" s="78"/>
      <c r="L60" s="78"/>
    </row>
    <row r="61" spans="1:12" ht="140.25" hidden="1" customHeight="1" x14ac:dyDescent="0.3">
      <c r="A61" s="78"/>
      <c r="B61" s="80"/>
      <c r="C61" s="78"/>
      <c r="D61" s="78"/>
      <c r="E61" s="78"/>
      <c r="F61" s="78"/>
      <c r="G61" s="78"/>
      <c r="H61" s="76"/>
      <c r="I61" s="78"/>
      <c r="J61" s="78"/>
      <c r="K61" s="78"/>
      <c r="L61" s="78"/>
    </row>
    <row r="62" spans="1:12" ht="184.5" customHeight="1" x14ac:dyDescent="0.3">
      <c r="A62" s="49"/>
      <c r="B62" s="51"/>
      <c r="C62" s="49"/>
      <c r="D62" s="49"/>
      <c r="E62" s="49"/>
      <c r="F62" s="49"/>
      <c r="G62" s="49"/>
      <c r="H62" s="77"/>
      <c r="I62" s="49"/>
      <c r="J62" s="49"/>
      <c r="K62" s="49"/>
      <c r="L62" s="49"/>
    </row>
    <row r="63" spans="1:12" ht="195.75" customHeight="1" x14ac:dyDescent="0.3">
      <c r="A63" s="15" t="s">
        <v>52</v>
      </c>
      <c r="B63" s="5" t="s">
        <v>95</v>
      </c>
      <c r="C63" s="4" t="s">
        <v>2</v>
      </c>
      <c r="D63" s="4" t="s">
        <v>51</v>
      </c>
      <c r="E63" s="8">
        <v>44561</v>
      </c>
      <c r="F63" s="4"/>
      <c r="G63" s="4" t="s">
        <v>4</v>
      </c>
      <c r="H63" s="9" t="s">
        <v>132</v>
      </c>
      <c r="I63" s="6">
        <v>2000</v>
      </c>
      <c r="J63" s="7">
        <v>153100.1</v>
      </c>
      <c r="K63" s="6">
        <v>0</v>
      </c>
      <c r="L63" s="6">
        <v>0</v>
      </c>
    </row>
    <row r="64" spans="1:12" ht="104.25" customHeight="1" x14ac:dyDescent="0.3">
      <c r="A64" s="4"/>
      <c r="B64" s="5" t="s">
        <v>9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</row>
    <row r="65" spans="1:12" ht="116.25" customHeight="1" x14ac:dyDescent="0.3">
      <c r="A65" s="4"/>
      <c r="B65" s="5" t="s">
        <v>10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</row>
    <row r="66" spans="1:12" ht="170.25" customHeight="1" x14ac:dyDescent="0.3">
      <c r="A66" s="48" t="s">
        <v>53</v>
      </c>
      <c r="B66" s="50" t="s">
        <v>96</v>
      </c>
      <c r="C66" s="39" t="s">
        <v>2</v>
      </c>
      <c r="D66" s="39" t="s">
        <v>51</v>
      </c>
      <c r="E66" s="42">
        <v>44561</v>
      </c>
      <c r="F66" s="39"/>
      <c r="G66" s="39" t="s">
        <v>4</v>
      </c>
      <c r="H66" s="45" t="s">
        <v>133</v>
      </c>
      <c r="I66" s="28">
        <v>193640</v>
      </c>
      <c r="J66" s="28">
        <f>3052.6+4786.6+27898.7+154442.7</f>
        <v>190180.6</v>
      </c>
      <c r="K66" s="28">
        <v>35675.300000000003</v>
      </c>
      <c r="L66" s="28">
        <v>81172.899999999994</v>
      </c>
    </row>
    <row r="67" spans="1:12" ht="243" customHeight="1" x14ac:dyDescent="0.3">
      <c r="A67" s="53"/>
      <c r="B67" s="55"/>
      <c r="C67" s="40"/>
      <c r="D67" s="40"/>
      <c r="E67" s="40"/>
      <c r="F67" s="40"/>
      <c r="G67" s="40"/>
      <c r="H67" s="46"/>
      <c r="I67" s="29"/>
      <c r="J67" s="29"/>
      <c r="K67" s="29"/>
      <c r="L67" s="29"/>
    </row>
    <row r="68" spans="1:12" ht="141.75" hidden="1" customHeight="1" x14ac:dyDescent="0.3">
      <c r="A68" s="54"/>
      <c r="B68" s="56"/>
      <c r="C68" s="41"/>
      <c r="D68" s="41"/>
      <c r="E68" s="41"/>
      <c r="F68" s="41"/>
      <c r="G68" s="41"/>
      <c r="H68" s="47"/>
      <c r="I68" s="30"/>
      <c r="J68" s="30"/>
      <c r="K68" s="30"/>
      <c r="L68" s="30"/>
    </row>
    <row r="69" spans="1:12" ht="105.75" customHeight="1" x14ac:dyDescent="0.3">
      <c r="A69" s="4"/>
      <c r="B69" s="5" t="s">
        <v>9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12" ht="123.75" customHeight="1" x14ac:dyDescent="0.3">
      <c r="A70" s="4"/>
      <c r="B70" s="5" t="s">
        <v>10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 ht="198" customHeight="1" x14ac:dyDescent="0.3">
      <c r="A71" s="4" t="s">
        <v>54</v>
      </c>
      <c r="B71" s="5" t="s">
        <v>55</v>
      </c>
      <c r="C71" s="4" t="s">
        <v>2</v>
      </c>
      <c r="D71" s="4" t="s">
        <v>51</v>
      </c>
      <c r="E71" s="8">
        <v>44561</v>
      </c>
      <c r="F71" s="4"/>
      <c r="G71" s="4" t="s">
        <v>4</v>
      </c>
      <c r="H71" s="9" t="s">
        <v>134</v>
      </c>
      <c r="I71" s="6">
        <v>184524.79999999999</v>
      </c>
      <c r="J71" s="7">
        <f>3052.6+8232.1+8860+13280</f>
        <v>33424.699999999997</v>
      </c>
      <c r="K71" s="6">
        <v>0</v>
      </c>
      <c r="L71" s="6">
        <v>0</v>
      </c>
    </row>
    <row r="72" spans="1:12" ht="102" customHeight="1" x14ac:dyDescent="0.3">
      <c r="A72" s="4"/>
      <c r="B72" s="5" t="s">
        <v>9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1:12" ht="146.25" hidden="1" customHeight="1" x14ac:dyDescent="0.3">
      <c r="A73" s="4"/>
      <c r="B73" s="5" t="s">
        <v>10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2" ht="120" customHeight="1" x14ac:dyDescent="0.3">
      <c r="A74" s="4"/>
      <c r="B74" s="5" t="s">
        <v>10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 ht="204" customHeight="1" x14ac:dyDescent="0.3">
      <c r="A75" s="16" t="s">
        <v>97</v>
      </c>
      <c r="B75" s="5" t="s">
        <v>98</v>
      </c>
      <c r="C75" s="17"/>
      <c r="D75" s="4" t="s">
        <v>51</v>
      </c>
      <c r="E75" s="18">
        <v>43887</v>
      </c>
      <c r="F75" s="18">
        <v>43874</v>
      </c>
      <c r="G75" s="17"/>
      <c r="H75" s="4" t="s">
        <v>2</v>
      </c>
      <c r="I75" s="4" t="s">
        <v>2</v>
      </c>
      <c r="J75" s="4" t="s">
        <v>2</v>
      </c>
      <c r="K75" s="4" t="s">
        <v>2</v>
      </c>
      <c r="L75" s="4" t="s">
        <v>2</v>
      </c>
    </row>
    <row r="76" spans="1:12" ht="196.5" customHeight="1" x14ac:dyDescent="0.3">
      <c r="A76" s="4" t="s">
        <v>56</v>
      </c>
      <c r="B76" s="5" t="s">
        <v>57</v>
      </c>
      <c r="C76" s="4" t="s">
        <v>2</v>
      </c>
      <c r="D76" s="4" t="s">
        <v>51</v>
      </c>
      <c r="E76" s="4" t="s">
        <v>58</v>
      </c>
      <c r="F76" s="4"/>
      <c r="G76" s="4" t="s">
        <v>4</v>
      </c>
      <c r="H76" s="9" t="s">
        <v>135</v>
      </c>
      <c r="I76" s="6">
        <v>2000</v>
      </c>
      <c r="J76" s="6">
        <v>3000</v>
      </c>
      <c r="K76" s="6">
        <v>0</v>
      </c>
      <c r="L76" s="6">
        <v>0</v>
      </c>
    </row>
    <row r="77" spans="1:12" ht="107.25" customHeight="1" x14ac:dyDescent="0.3">
      <c r="A77" s="4"/>
      <c r="B77" s="5" t="s">
        <v>9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1:12" ht="127.5" customHeight="1" x14ac:dyDescent="0.3">
      <c r="A78" s="4"/>
      <c r="B78" s="5" t="s">
        <v>10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1:12" ht="280.5" customHeight="1" x14ac:dyDescent="0.3">
      <c r="A79" s="48" t="s">
        <v>99</v>
      </c>
      <c r="B79" s="50" t="s">
        <v>101</v>
      </c>
      <c r="C79" s="39" t="s">
        <v>2</v>
      </c>
      <c r="D79" s="39" t="s">
        <v>59</v>
      </c>
      <c r="E79" s="42">
        <v>44196</v>
      </c>
      <c r="F79" s="39"/>
      <c r="G79" s="39" t="s">
        <v>4</v>
      </c>
      <c r="H79" s="45" t="s">
        <v>173</v>
      </c>
      <c r="I79" s="28">
        <v>185103.1</v>
      </c>
      <c r="J79" s="28">
        <f>3052.6+6084.8+11209.9+164755.8</f>
        <v>185103.09999999998</v>
      </c>
      <c r="K79" s="28">
        <v>0</v>
      </c>
      <c r="L79" s="37">
        <v>0</v>
      </c>
    </row>
    <row r="80" spans="1:12" ht="158.25" hidden="1" customHeight="1" x14ac:dyDescent="0.3">
      <c r="A80" s="53"/>
      <c r="B80" s="55"/>
      <c r="C80" s="40"/>
      <c r="D80" s="40"/>
      <c r="E80" s="40"/>
      <c r="F80" s="40"/>
      <c r="G80" s="40"/>
      <c r="H80" s="46"/>
      <c r="I80" s="29"/>
      <c r="J80" s="29"/>
      <c r="K80" s="29"/>
      <c r="L80" s="79"/>
    </row>
    <row r="81" spans="1:12" ht="168" hidden="1" customHeight="1" x14ac:dyDescent="0.3">
      <c r="A81" s="54"/>
      <c r="B81" s="56"/>
      <c r="C81" s="41"/>
      <c r="D81" s="41"/>
      <c r="E81" s="41"/>
      <c r="F81" s="41"/>
      <c r="G81" s="41"/>
      <c r="H81" s="47"/>
      <c r="I81" s="30"/>
      <c r="J81" s="30"/>
      <c r="K81" s="30"/>
      <c r="L81" s="38"/>
    </row>
    <row r="82" spans="1:12" s="1" customFormat="1" ht="107.25" customHeight="1" x14ac:dyDescent="0.3">
      <c r="A82" s="4"/>
      <c r="B82" s="5" t="s">
        <v>9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1:12" ht="125.25" customHeight="1" x14ac:dyDescent="0.3">
      <c r="A83" s="4"/>
      <c r="B83" s="5" t="s">
        <v>10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1:12" ht="156" customHeight="1" x14ac:dyDescent="0.3">
      <c r="A84" s="4" t="s">
        <v>100</v>
      </c>
      <c r="B84" s="5" t="s">
        <v>102</v>
      </c>
      <c r="C84" s="4"/>
      <c r="D84" s="4" t="s">
        <v>59</v>
      </c>
      <c r="E84" s="8">
        <v>43920</v>
      </c>
      <c r="F84" s="8">
        <v>43889</v>
      </c>
      <c r="G84" s="4"/>
      <c r="H84" s="4" t="s">
        <v>2</v>
      </c>
      <c r="I84" s="4" t="s">
        <v>2</v>
      </c>
      <c r="J84" s="4" t="s">
        <v>2</v>
      </c>
      <c r="K84" s="4" t="s">
        <v>2</v>
      </c>
      <c r="L84" s="4" t="s">
        <v>2</v>
      </c>
    </row>
    <row r="85" spans="1:12" ht="182.25" customHeight="1" x14ac:dyDescent="0.3">
      <c r="A85" s="48" t="s">
        <v>103</v>
      </c>
      <c r="B85" s="50" t="s">
        <v>104</v>
      </c>
      <c r="C85" s="39" t="s">
        <v>2</v>
      </c>
      <c r="D85" s="39" t="s">
        <v>105</v>
      </c>
      <c r="E85" s="42">
        <v>44301</v>
      </c>
      <c r="F85" s="39"/>
      <c r="G85" s="39" t="s">
        <v>4</v>
      </c>
      <c r="H85" s="45" t="s">
        <v>136</v>
      </c>
      <c r="I85" s="28">
        <v>1708.4</v>
      </c>
      <c r="J85" s="28">
        <v>4031.2</v>
      </c>
      <c r="K85" s="28">
        <v>0</v>
      </c>
      <c r="L85" s="37">
        <v>0</v>
      </c>
    </row>
    <row r="86" spans="1:12" ht="81.75" hidden="1" customHeight="1" x14ac:dyDescent="0.3">
      <c r="A86" s="53"/>
      <c r="B86" s="55"/>
      <c r="C86" s="40"/>
      <c r="D86" s="40"/>
      <c r="E86" s="40"/>
      <c r="F86" s="40"/>
      <c r="G86" s="40"/>
      <c r="H86" s="46"/>
      <c r="I86" s="29"/>
      <c r="J86" s="29"/>
      <c r="K86" s="29"/>
      <c r="L86" s="79"/>
    </row>
    <row r="87" spans="1:12" ht="369.75" hidden="1" customHeight="1" x14ac:dyDescent="0.3">
      <c r="A87" s="54"/>
      <c r="B87" s="56"/>
      <c r="C87" s="41"/>
      <c r="D87" s="41"/>
      <c r="E87" s="41"/>
      <c r="F87" s="41"/>
      <c r="G87" s="41"/>
      <c r="H87" s="47"/>
      <c r="I87" s="30"/>
      <c r="J87" s="30"/>
      <c r="K87" s="30"/>
      <c r="L87" s="38"/>
    </row>
    <row r="88" spans="1:12" ht="106.5" customHeight="1" x14ac:dyDescent="0.3">
      <c r="A88" s="4"/>
      <c r="B88" s="5" t="s">
        <v>9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</row>
    <row r="89" spans="1:12" ht="126.75" customHeight="1" x14ac:dyDescent="0.3">
      <c r="A89" s="4"/>
      <c r="B89" s="5" t="s">
        <v>10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</row>
    <row r="90" spans="1:12" s="1" customFormat="1" ht="220.5" customHeight="1" x14ac:dyDescent="0.3">
      <c r="A90" s="12" t="s">
        <v>0</v>
      </c>
      <c r="B90" s="11" t="s">
        <v>1</v>
      </c>
      <c r="C90" s="10" t="s">
        <v>2</v>
      </c>
      <c r="D90" s="10" t="s">
        <v>3</v>
      </c>
      <c r="E90" s="13">
        <v>44561</v>
      </c>
      <c r="F90" s="10"/>
      <c r="G90" s="10" t="s">
        <v>4</v>
      </c>
      <c r="H90" s="14" t="s">
        <v>137</v>
      </c>
      <c r="I90" s="7">
        <v>59500</v>
      </c>
      <c r="J90" s="7">
        <f>11520+24000+23980</f>
        <v>59500</v>
      </c>
      <c r="K90" s="7">
        <v>0</v>
      </c>
      <c r="L90" s="7">
        <v>0</v>
      </c>
    </row>
    <row r="91" spans="1:12" s="1" customFormat="1" ht="107.25" customHeight="1" x14ac:dyDescent="0.3">
      <c r="A91" s="4"/>
      <c r="B91" s="5" t="s">
        <v>9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ht="121.5" customHeight="1" x14ac:dyDescent="0.3">
      <c r="A92" s="4"/>
      <c r="B92" s="5" t="s">
        <v>10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41.75" customHeight="1" x14ac:dyDescent="0.3">
      <c r="A93" s="4" t="s">
        <v>106</v>
      </c>
      <c r="B93" s="5" t="s">
        <v>107</v>
      </c>
      <c r="C93" s="4"/>
      <c r="D93" s="4" t="s">
        <v>59</v>
      </c>
      <c r="E93" s="8">
        <v>43921</v>
      </c>
      <c r="F93" s="8"/>
      <c r="G93" s="4"/>
      <c r="H93" s="4" t="s">
        <v>2</v>
      </c>
      <c r="I93" s="4" t="s">
        <v>2</v>
      </c>
      <c r="J93" s="4" t="s">
        <v>2</v>
      </c>
      <c r="K93" s="4" t="s">
        <v>2</v>
      </c>
      <c r="L93" s="4" t="s">
        <v>2</v>
      </c>
    </row>
    <row r="94" spans="1:12" ht="409.5" customHeight="1" x14ac:dyDescent="0.3">
      <c r="A94" s="39" t="s">
        <v>60</v>
      </c>
      <c r="B94" s="39" t="s">
        <v>61</v>
      </c>
      <c r="C94" s="39" t="s">
        <v>2</v>
      </c>
      <c r="D94" s="39" t="s">
        <v>28</v>
      </c>
      <c r="E94" s="42">
        <v>45657</v>
      </c>
      <c r="F94" s="39"/>
      <c r="G94" s="39" t="s">
        <v>4</v>
      </c>
      <c r="H94" s="45" t="s">
        <v>138</v>
      </c>
      <c r="I94" s="28">
        <f>I97+I101+I105</f>
        <v>529006.80000000005</v>
      </c>
      <c r="J94" s="28">
        <v>529006.80000000005</v>
      </c>
      <c r="K94" s="28">
        <f>K97+K101+K105</f>
        <v>19462.400000000001</v>
      </c>
      <c r="L94" s="28">
        <f>L97+L101+L105</f>
        <v>33449.199999999997</v>
      </c>
    </row>
    <row r="95" spans="1:12" ht="215.25" hidden="1" customHeight="1" x14ac:dyDescent="0.3">
      <c r="A95" s="40"/>
      <c r="B95" s="40"/>
      <c r="C95" s="40"/>
      <c r="D95" s="40"/>
      <c r="E95" s="43"/>
      <c r="F95" s="40"/>
      <c r="G95" s="40"/>
      <c r="H95" s="46"/>
      <c r="I95" s="29"/>
      <c r="J95" s="29"/>
      <c r="K95" s="29"/>
      <c r="L95" s="29"/>
    </row>
    <row r="96" spans="1:12" ht="345.75" customHeight="1" x14ac:dyDescent="0.3">
      <c r="A96" s="41"/>
      <c r="B96" s="41"/>
      <c r="C96" s="41"/>
      <c r="D96" s="41"/>
      <c r="E96" s="44"/>
      <c r="F96" s="41"/>
      <c r="G96" s="41"/>
      <c r="H96" s="47"/>
      <c r="I96" s="30"/>
      <c r="J96" s="30"/>
      <c r="K96" s="30"/>
      <c r="L96" s="30"/>
    </row>
    <row r="97" spans="1:14" s="1" customFormat="1" ht="249" customHeight="1" x14ac:dyDescent="0.3">
      <c r="A97" s="4" t="s">
        <v>62</v>
      </c>
      <c r="B97" s="5" t="s">
        <v>63</v>
      </c>
      <c r="C97" s="4" t="s">
        <v>2</v>
      </c>
      <c r="D97" s="4" t="s">
        <v>59</v>
      </c>
      <c r="E97" s="8">
        <v>44286</v>
      </c>
      <c r="F97" s="4"/>
      <c r="G97" s="4" t="s">
        <v>4</v>
      </c>
      <c r="H97" s="9" t="s">
        <v>174</v>
      </c>
      <c r="I97" s="6">
        <v>311506.40000000002</v>
      </c>
      <c r="J97" s="6">
        <f>9000+2000+300506.4</f>
        <v>311506.40000000002</v>
      </c>
      <c r="K97" s="7">
        <v>19462.400000000001</v>
      </c>
      <c r="L97" s="6">
        <v>25173.200000000001</v>
      </c>
    </row>
    <row r="98" spans="1:14" ht="106.5" customHeight="1" x14ac:dyDescent="0.3">
      <c r="A98" s="4"/>
      <c r="B98" s="5" t="s">
        <v>9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1"/>
      <c r="N98" s="1"/>
    </row>
    <row r="99" spans="1:14" ht="119.25" customHeight="1" x14ac:dyDescent="0.3">
      <c r="A99" s="4"/>
      <c r="B99" s="5" t="s">
        <v>10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1"/>
      <c r="N99" s="1"/>
    </row>
    <row r="100" spans="1:14" ht="146.25" customHeight="1" x14ac:dyDescent="0.3">
      <c r="A100" s="4" t="s">
        <v>108</v>
      </c>
      <c r="B100" s="5" t="s">
        <v>109</v>
      </c>
      <c r="C100" s="4"/>
      <c r="D100" s="4" t="s">
        <v>59</v>
      </c>
      <c r="E100" s="8">
        <v>43921</v>
      </c>
      <c r="F100" s="8"/>
      <c r="G100" s="4"/>
      <c r="H100" s="4" t="s">
        <v>2</v>
      </c>
      <c r="I100" s="4" t="s">
        <v>2</v>
      </c>
      <c r="J100" s="4" t="s">
        <v>2</v>
      </c>
      <c r="K100" s="4" t="s">
        <v>2</v>
      </c>
      <c r="L100" s="4" t="s">
        <v>2</v>
      </c>
    </row>
    <row r="101" spans="1:14" s="1" customFormat="1" ht="271.5" customHeight="1" x14ac:dyDescent="0.3">
      <c r="A101" s="4" t="s">
        <v>64</v>
      </c>
      <c r="B101" s="5" t="s">
        <v>65</v>
      </c>
      <c r="C101" s="4" t="s">
        <v>2</v>
      </c>
      <c r="D101" s="4" t="s">
        <v>59</v>
      </c>
      <c r="E101" s="8">
        <v>44561</v>
      </c>
      <c r="F101" s="4"/>
      <c r="G101" s="4" t="s">
        <v>4</v>
      </c>
      <c r="H101" s="9" t="s">
        <v>139</v>
      </c>
      <c r="I101" s="6">
        <v>11500</v>
      </c>
      <c r="J101" s="6">
        <f>3000+8500</f>
        <v>11500</v>
      </c>
      <c r="K101" s="6">
        <v>0</v>
      </c>
      <c r="L101" s="6">
        <v>0</v>
      </c>
    </row>
    <row r="102" spans="1:14" s="1" customFormat="1" ht="108.75" customHeight="1" x14ac:dyDescent="0.3">
      <c r="A102" s="4"/>
      <c r="B102" s="5" t="s">
        <v>9</v>
      </c>
      <c r="C102" s="57"/>
      <c r="D102" s="58"/>
      <c r="E102" s="58"/>
      <c r="F102" s="58"/>
      <c r="G102" s="58"/>
      <c r="H102" s="58"/>
      <c r="I102" s="58"/>
      <c r="J102" s="58"/>
      <c r="K102" s="58"/>
      <c r="L102" s="59"/>
    </row>
    <row r="103" spans="1:14" s="1" customFormat="1" ht="131.25" customHeight="1" x14ac:dyDescent="0.3">
      <c r="A103" s="4"/>
      <c r="B103" s="5" t="s">
        <v>10</v>
      </c>
      <c r="C103" s="57"/>
      <c r="D103" s="58"/>
      <c r="E103" s="58"/>
      <c r="F103" s="58"/>
      <c r="G103" s="58"/>
      <c r="H103" s="58"/>
      <c r="I103" s="58"/>
      <c r="J103" s="58"/>
      <c r="K103" s="58"/>
      <c r="L103" s="59"/>
    </row>
    <row r="104" spans="1:14" ht="222" customHeight="1" x14ac:dyDescent="0.3">
      <c r="A104" s="4" t="s">
        <v>110</v>
      </c>
      <c r="B104" s="5" t="s">
        <v>111</v>
      </c>
      <c r="C104" s="4"/>
      <c r="D104" s="4" t="s">
        <v>59</v>
      </c>
      <c r="E104" s="8">
        <v>43900</v>
      </c>
      <c r="F104" s="8">
        <v>43866</v>
      </c>
      <c r="G104" s="4"/>
      <c r="H104" s="4" t="s">
        <v>2</v>
      </c>
      <c r="I104" s="4" t="s">
        <v>2</v>
      </c>
      <c r="J104" s="4" t="s">
        <v>2</v>
      </c>
      <c r="K104" s="4" t="s">
        <v>2</v>
      </c>
      <c r="L104" s="4" t="s">
        <v>2</v>
      </c>
    </row>
    <row r="105" spans="1:14" s="1" customFormat="1" ht="142.5" customHeight="1" x14ac:dyDescent="0.3">
      <c r="A105" s="48" t="s">
        <v>5</v>
      </c>
      <c r="B105" s="50" t="s">
        <v>6</v>
      </c>
      <c r="C105" s="39" t="s">
        <v>2</v>
      </c>
      <c r="D105" s="39" t="s">
        <v>7</v>
      </c>
      <c r="E105" s="42">
        <v>44561</v>
      </c>
      <c r="F105" s="39"/>
      <c r="G105" s="39" t="s">
        <v>4</v>
      </c>
      <c r="H105" s="45" t="s">
        <v>179</v>
      </c>
      <c r="I105" s="39">
        <v>206000.4</v>
      </c>
      <c r="J105" s="39">
        <v>206000.4</v>
      </c>
      <c r="K105" s="39">
        <v>0</v>
      </c>
      <c r="L105" s="39">
        <v>8276</v>
      </c>
    </row>
    <row r="106" spans="1:14" s="1" customFormat="1" ht="253.5" customHeight="1" x14ac:dyDescent="0.3">
      <c r="A106" s="49"/>
      <c r="B106" s="51"/>
      <c r="C106" s="49"/>
      <c r="D106" s="49"/>
      <c r="E106" s="49"/>
      <c r="F106" s="49"/>
      <c r="G106" s="49"/>
      <c r="H106" s="77"/>
      <c r="I106" s="49"/>
      <c r="J106" s="49"/>
      <c r="K106" s="49"/>
      <c r="L106" s="49"/>
    </row>
    <row r="107" spans="1:14" s="1" customFormat="1" ht="105.75" customHeight="1" x14ac:dyDescent="0.3">
      <c r="A107" s="4"/>
      <c r="B107" s="5" t="s">
        <v>9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</row>
    <row r="108" spans="1:14" s="1" customFormat="1" ht="121.5" customHeight="1" x14ac:dyDescent="0.3">
      <c r="A108" s="4"/>
      <c r="B108" s="5" t="s">
        <v>10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</row>
    <row r="109" spans="1:14" s="1" customFormat="1" ht="408.75" customHeight="1" x14ac:dyDescent="0.3">
      <c r="A109" s="31" t="s">
        <v>66</v>
      </c>
      <c r="B109" s="31" t="s">
        <v>67</v>
      </c>
      <c r="C109" s="31" t="s">
        <v>2</v>
      </c>
      <c r="D109" s="31" t="s">
        <v>28</v>
      </c>
      <c r="E109" s="33">
        <v>44561</v>
      </c>
      <c r="F109" s="31"/>
      <c r="G109" s="31" t="s">
        <v>4</v>
      </c>
      <c r="H109" s="35" t="s">
        <v>140</v>
      </c>
      <c r="I109" s="37">
        <f>I111+I114+I115+I121</f>
        <v>960304.1</v>
      </c>
      <c r="J109" s="37">
        <v>0</v>
      </c>
      <c r="K109" s="37">
        <f>K111+K114+K115+K121</f>
        <v>50568.299999999996</v>
      </c>
      <c r="L109" s="37">
        <f>L111+L114+L115+L121</f>
        <v>431755.93</v>
      </c>
    </row>
    <row r="110" spans="1:14" s="1" customFormat="1" ht="36.75" customHeight="1" x14ac:dyDescent="0.3">
      <c r="A110" s="32"/>
      <c r="B110" s="32"/>
      <c r="C110" s="32"/>
      <c r="D110" s="32"/>
      <c r="E110" s="34"/>
      <c r="F110" s="32"/>
      <c r="G110" s="32"/>
      <c r="H110" s="36"/>
      <c r="I110" s="38"/>
      <c r="J110" s="38"/>
      <c r="K110" s="38"/>
      <c r="L110" s="38"/>
    </row>
    <row r="111" spans="1:14" s="1" customFormat="1" ht="245.25" customHeight="1" x14ac:dyDescent="0.3">
      <c r="A111" s="10" t="s">
        <v>8</v>
      </c>
      <c r="B111" s="11" t="s">
        <v>113</v>
      </c>
      <c r="C111" s="10" t="s">
        <v>2</v>
      </c>
      <c r="D111" s="10" t="s">
        <v>112</v>
      </c>
      <c r="E111" s="13">
        <v>43769</v>
      </c>
      <c r="F111" s="10"/>
      <c r="G111" s="10" t="s">
        <v>4</v>
      </c>
      <c r="H111" s="14" t="s">
        <v>141</v>
      </c>
      <c r="I111" s="7">
        <v>910175</v>
      </c>
      <c r="J111" s="7">
        <v>0</v>
      </c>
      <c r="K111" s="7">
        <v>41297.199999999997</v>
      </c>
      <c r="L111" s="7">
        <v>399019.43</v>
      </c>
    </row>
    <row r="112" spans="1:14" s="1" customFormat="1" ht="108" customHeight="1" x14ac:dyDescent="0.3">
      <c r="A112" s="10"/>
      <c r="B112" s="11" t="s">
        <v>9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s="1" customFormat="1" ht="120.75" customHeight="1" x14ac:dyDescent="0.3">
      <c r="A113" s="10"/>
      <c r="B113" s="11" t="s">
        <v>10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s="1" customFormat="1" ht="145.5" customHeight="1" x14ac:dyDescent="0.3">
      <c r="A114" s="12" t="s">
        <v>74</v>
      </c>
      <c r="B114" s="11" t="s">
        <v>114</v>
      </c>
      <c r="C114" s="10" t="s">
        <v>2</v>
      </c>
      <c r="D114" s="10" t="s">
        <v>115</v>
      </c>
      <c r="E114" s="13">
        <v>44377</v>
      </c>
      <c r="F114" s="10"/>
      <c r="G114" s="10" t="s">
        <v>4</v>
      </c>
      <c r="H114" s="14" t="s">
        <v>180</v>
      </c>
      <c r="I114" s="7">
        <v>0</v>
      </c>
      <c r="J114" s="7">
        <v>0</v>
      </c>
      <c r="K114" s="7">
        <v>5999.4</v>
      </c>
      <c r="L114" s="7">
        <v>5999.4</v>
      </c>
    </row>
    <row r="115" spans="1:12" s="1" customFormat="1" ht="198" customHeight="1" x14ac:dyDescent="0.3">
      <c r="A115" s="12" t="s">
        <v>11</v>
      </c>
      <c r="B115" s="11" t="s">
        <v>12</v>
      </c>
      <c r="C115" s="10" t="s">
        <v>2</v>
      </c>
      <c r="D115" s="10" t="s">
        <v>13</v>
      </c>
      <c r="E115" s="13">
        <v>44561</v>
      </c>
      <c r="F115" s="10"/>
      <c r="G115" s="10" t="s">
        <v>4</v>
      </c>
      <c r="H115" s="14" t="s">
        <v>181</v>
      </c>
      <c r="I115" s="7">
        <v>13140</v>
      </c>
      <c r="J115" s="7">
        <v>0</v>
      </c>
      <c r="K115" s="7">
        <v>3271.7</v>
      </c>
      <c r="L115" s="7">
        <v>20167.099999999999</v>
      </c>
    </row>
    <row r="116" spans="1:12" ht="108.75" customHeight="1" x14ac:dyDescent="0.3">
      <c r="A116" s="10"/>
      <c r="B116" s="11" t="s">
        <v>9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ht="123.75" customHeight="1" x14ac:dyDescent="0.3">
      <c r="A117" s="10"/>
      <c r="B117" s="11" t="s">
        <v>10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2.25" hidden="1" customHeight="1" x14ac:dyDescent="0.3">
      <c r="A118" s="12" t="s">
        <v>14</v>
      </c>
      <c r="B118" s="11" t="s">
        <v>15</v>
      </c>
      <c r="C118" s="10" t="s">
        <v>2</v>
      </c>
      <c r="D118" s="10" t="s">
        <v>16</v>
      </c>
      <c r="E118" s="13">
        <v>43830</v>
      </c>
      <c r="F118" s="10"/>
      <c r="G118" s="10" t="s">
        <v>4</v>
      </c>
      <c r="H118" s="14" t="s">
        <v>75</v>
      </c>
      <c r="I118" s="7">
        <v>0</v>
      </c>
      <c r="J118" s="7">
        <v>0</v>
      </c>
      <c r="K118" s="7">
        <v>11575.49</v>
      </c>
      <c r="L118" s="7">
        <v>13972</v>
      </c>
    </row>
    <row r="119" spans="1:12" ht="112.5" hidden="1" x14ac:dyDescent="0.3">
      <c r="A119" s="10"/>
      <c r="B119" s="11" t="s">
        <v>9</v>
      </c>
      <c r="C119" s="66" t="s">
        <v>17</v>
      </c>
      <c r="D119" s="67"/>
      <c r="E119" s="67"/>
      <c r="F119" s="67"/>
      <c r="G119" s="67"/>
      <c r="H119" s="67"/>
      <c r="I119" s="67"/>
      <c r="J119" s="67"/>
      <c r="K119" s="67"/>
      <c r="L119" s="68"/>
    </row>
    <row r="120" spans="1:12" ht="0.75" hidden="1" customHeight="1" x14ac:dyDescent="0.3">
      <c r="A120" s="10"/>
      <c r="B120" s="11" t="s">
        <v>10</v>
      </c>
      <c r="C120" s="66" t="s">
        <v>68</v>
      </c>
      <c r="D120" s="67"/>
      <c r="E120" s="67"/>
      <c r="F120" s="67"/>
      <c r="G120" s="67"/>
      <c r="H120" s="67"/>
      <c r="I120" s="67"/>
      <c r="J120" s="67"/>
      <c r="K120" s="67"/>
      <c r="L120" s="68"/>
    </row>
    <row r="121" spans="1:12" s="1" customFormat="1" ht="222" customHeight="1" x14ac:dyDescent="0.3">
      <c r="A121" s="12" t="s">
        <v>14</v>
      </c>
      <c r="B121" s="11" t="s">
        <v>116</v>
      </c>
      <c r="C121" s="10" t="s">
        <v>2</v>
      </c>
      <c r="D121" s="10" t="s">
        <v>117</v>
      </c>
      <c r="E121" s="13">
        <v>44377</v>
      </c>
      <c r="F121" s="10"/>
      <c r="G121" s="10" t="s">
        <v>4</v>
      </c>
      <c r="H121" s="14" t="s">
        <v>142</v>
      </c>
      <c r="I121" s="7">
        <v>36989.1</v>
      </c>
      <c r="J121" s="7">
        <v>0</v>
      </c>
      <c r="K121" s="7">
        <v>0</v>
      </c>
      <c r="L121" s="7">
        <v>6570</v>
      </c>
    </row>
    <row r="122" spans="1:12" ht="108.75" customHeight="1" x14ac:dyDescent="0.3">
      <c r="A122" s="10"/>
      <c r="B122" s="11" t="s">
        <v>9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82.25" hidden="1" customHeight="1" x14ac:dyDescent="0.3">
      <c r="A123" s="10"/>
      <c r="B123" s="11" t="s">
        <v>10</v>
      </c>
      <c r="C123" s="66"/>
      <c r="D123" s="67"/>
      <c r="E123" s="67"/>
      <c r="F123" s="67"/>
      <c r="G123" s="67"/>
      <c r="H123" s="67"/>
      <c r="I123" s="67"/>
      <c r="J123" s="67"/>
      <c r="K123" s="67"/>
      <c r="L123" s="68"/>
    </row>
    <row r="124" spans="1:12" ht="144" customHeight="1" x14ac:dyDescent="0.3">
      <c r="A124" s="64" t="s">
        <v>18</v>
      </c>
      <c r="B124" s="52" t="s">
        <v>19</v>
      </c>
      <c r="C124" s="64" t="s">
        <v>2</v>
      </c>
      <c r="D124" s="52" t="s">
        <v>20</v>
      </c>
      <c r="E124" s="65">
        <v>45657</v>
      </c>
      <c r="F124" s="64"/>
      <c r="G124" s="64" t="s">
        <v>4</v>
      </c>
      <c r="H124" s="35" t="s">
        <v>143</v>
      </c>
      <c r="I124" s="37">
        <f>I129</f>
        <v>180000</v>
      </c>
      <c r="J124" s="37">
        <v>180000</v>
      </c>
      <c r="K124" s="37">
        <f>K129</f>
        <v>13.5</v>
      </c>
      <c r="L124" s="71">
        <f>L129</f>
        <v>4515.8</v>
      </c>
    </row>
    <row r="125" spans="1:12" ht="232.5" customHeight="1" x14ac:dyDescent="0.3">
      <c r="A125" s="64"/>
      <c r="B125" s="52"/>
      <c r="C125" s="64"/>
      <c r="D125" s="52"/>
      <c r="E125" s="64"/>
      <c r="F125" s="64"/>
      <c r="G125" s="64"/>
      <c r="H125" s="74"/>
      <c r="I125" s="69"/>
      <c r="J125" s="69"/>
      <c r="K125" s="69"/>
      <c r="L125" s="72"/>
    </row>
    <row r="126" spans="1:12" hidden="1" x14ac:dyDescent="0.3">
      <c r="A126" s="64"/>
      <c r="B126" s="52"/>
      <c r="C126" s="64"/>
      <c r="D126" s="52"/>
      <c r="E126" s="64"/>
      <c r="F126" s="64"/>
      <c r="G126" s="64"/>
      <c r="H126" s="74"/>
      <c r="I126" s="69"/>
      <c r="J126" s="69"/>
      <c r="K126" s="69"/>
      <c r="L126" s="72"/>
    </row>
    <row r="127" spans="1:12" hidden="1" x14ac:dyDescent="0.3">
      <c r="A127" s="64"/>
      <c r="B127" s="52"/>
      <c r="C127" s="64"/>
      <c r="D127" s="52"/>
      <c r="E127" s="64"/>
      <c r="F127" s="64"/>
      <c r="G127" s="64"/>
      <c r="H127" s="74"/>
      <c r="I127" s="69"/>
      <c r="J127" s="69"/>
      <c r="K127" s="69"/>
      <c r="L127" s="72"/>
    </row>
    <row r="128" spans="1:12" hidden="1" x14ac:dyDescent="0.3">
      <c r="A128" s="64"/>
      <c r="B128" s="52"/>
      <c r="C128" s="64"/>
      <c r="D128" s="52"/>
      <c r="E128" s="64"/>
      <c r="F128" s="64"/>
      <c r="G128" s="64"/>
      <c r="H128" s="75"/>
      <c r="I128" s="70"/>
      <c r="J128" s="70"/>
      <c r="K128" s="70"/>
      <c r="L128" s="73"/>
    </row>
    <row r="129" spans="1:12" x14ac:dyDescent="0.3">
      <c r="A129" s="31" t="s">
        <v>21</v>
      </c>
      <c r="B129" s="82" t="s">
        <v>22</v>
      </c>
      <c r="C129" s="31"/>
      <c r="D129" s="82" t="s">
        <v>23</v>
      </c>
      <c r="E129" s="31" t="s">
        <v>24</v>
      </c>
      <c r="F129" s="31"/>
      <c r="G129" s="31" t="s">
        <v>4</v>
      </c>
      <c r="H129" s="35" t="s">
        <v>143</v>
      </c>
      <c r="I129" s="37">
        <v>180000</v>
      </c>
      <c r="J129" s="37">
        <f>8017.4+8869.2+15146.3+147967.1</f>
        <v>180000</v>
      </c>
      <c r="K129" s="37">
        <v>13.5</v>
      </c>
      <c r="L129" s="71">
        <v>4515.8</v>
      </c>
    </row>
    <row r="130" spans="1:12" x14ac:dyDescent="0.3">
      <c r="A130" s="81"/>
      <c r="B130" s="83"/>
      <c r="C130" s="81"/>
      <c r="D130" s="83"/>
      <c r="E130" s="81"/>
      <c r="F130" s="81"/>
      <c r="G130" s="81"/>
      <c r="H130" s="74"/>
      <c r="I130" s="69"/>
      <c r="J130" s="69"/>
      <c r="K130" s="69"/>
      <c r="L130" s="72"/>
    </row>
    <row r="131" spans="1:12" x14ac:dyDescent="0.3">
      <c r="A131" s="81"/>
      <c r="B131" s="83"/>
      <c r="C131" s="81"/>
      <c r="D131" s="83"/>
      <c r="E131" s="81"/>
      <c r="F131" s="81"/>
      <c r="G131" s="81"/>
      <c r="H131" s="74"/>
      <c r="I131" s="69"/>
      <c r="J131" s="69"/>
      <c r="K131" s="69"/>
      <c r="L131" s="72"/>
    </row>
    <row r="132" spans="1:12" x14ac:dyDescent="0.3">
      <c r="A132" s="81"/>
      <c r="B132" s="83"/>
      <c r="C132" s="81"/>
      <c r="D132" s="83"/>
      <c r="E132" s="81"/>
      <c r="F132" s="81"/>
      <c r="G132" s="81"/>
      <c r="H132" s="74"/>
      <c r="I132" s="69"/>
      <c r="J132" s="69"/>
      <c r="K132" s="69"/>
      <c r="L132" s="72"/>
    </row>
    <row r="133" spans="1:12" x14ac:dyDescent="0.3">
      <c r="A133" s="78"/>
      <c r="B133" s="80"/>
      <c r="C133" s="78"/>
      <c r="D133" s="80"/>
      <c r="E133" s="78"/>
      <c r="F133" s="78"/>
      <c r="G133" s="78"/>
      <c r="H133" s="76"/>
      <c r="I133" s="78"/>
      <c r="J133" s="78"/>
      <c r="K133" s="78"/>
      <c r="L133" s="72"/>
    </row>
    <row r="134" spans="1:12" ht="284.25" customHeight="1" x14ac:dyDescent="0.3">
      <c r="A134" s="49"/>
      <c r="B134" s="51"/>
      <c r="C134" s="49"/>
      <c r="D134" s="51"/>
      <c r="E134" s="49"/>
      <c r="F134" s="49"/>
      <c r="G134" s="49"/>
      <c r="H134" s="77"/>
      <c r="I134" s="49"/>
      <c r="J134" s="49"/>
      <c r="K134" s="49"/>
      <c r="L134" s="73"/>
    </row>
    <row r="135" spans="1:12" ht="103.5" customHeight="1" x14ac:dyDescent="0.3">
      <c r="A135" s="10"/>
      <c r="B135" s="11" t="s">
        <v>9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22.25" customHeight="1" x14ac:dyDescent="0.3">
      <c r="A136" s="10"/>
      <c r="B136" s="11" t="s">
        <v>10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</sheetData>
  <autoFilter ref="E1:E139"/>
  <mergeCells count="217">
    <mergeCell ref="D79:D81"/>
    <mergeCell ref="E79:E81"/>
    <mergeCell ref="F79:F81"/>
    <mergeCell ref="G79:G81"/>
    <mergeCell ref="H79:H81"/>
    <mergeCell ref="I79:I81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129:J134"/>
    <mergeCell ref="L129:L134"/>
    <mergeCell ref="K129:K134"/>
    <mergeCell ref="H129:H134"/>
    <mergeCell ref="A129:A134"/>
    <mergeCell ref="B129:B134"/>
    <mergeCell ref="C129:C134"/>
    <mergeCell ref="D129:D134"/>
    <mergeCell ref="E129:E134"/>
    <mergeCell ref="F129:F134"/>
    <mergeCell ref="G129:G134"/>
    <mergeCell ref="I129:I134"/>
    <mergeCell ref="J85:J87"/>
    <mergeCell ref="K85:K87"/>
    <mergeCell ref="L85:L87"/>
    <mergeCell ref="C88:L88"/>
    <mergeCell ref="A59:A62"/>
    <mergeCell ref="B59:B62"/>
    <mergeCell ref="C59:C62"/>
    <mergeCell ref="D59:D62"/>
    <mergeCell ref="E59:E62"/>
    <mergeCell ref="F59:F62"/>
    <mergeCell ref="G59:G62"/>
    <mergeCell ref="I59:I62"/>
    <mergeCell ref="A66:A68"/>
    <mergeCell ref="B66:B68"/>
    <mergeCell ref="C66:C68"/>
    <mergeCell ref="D66:D68"/>
    <mergeCell ref="E66:E68"/>
    <mergeCell ref="F66:F68"/>
    <mergeCell ref="G66:G68"/>
    <mergeCell ref="H66:H68"/>
    <mergeCell ref="I66:I68"/>
    <mergeCell ref="A79:A81"/>
    <mergeCell ref="B79:B81"/>
    <mergeCell ref="C79:C81"/>
    <mergeCell ref="C108:L108"/>
    <mergeCell ref="F105:F106"/>
    <mergeCell ref="G105:G106"/>
    <mergeCell ref="H105:H106"/>
    <mergeCell ref="I105:I106"/>
    <mergeCell ref="J105:J106"/>
    <mergeCell ref="C98:L98"/>
    <mergeCell ref="C99:L99"/>
    <mergeCell ref="C102:L102"/>
    <mergeCell ref="C103:L103"/>
    <mergeCell ref="C107:L107"/>
    <mergeCell ref="C135:L135"/>
    <mergeCell ref="C77:L77"/>
    <mergeCell ref="C78:L78"/>
    <mergeCell ref="C82:L82"/>
    <mergeCell ref="C64:L64"/>
    <mergeCell ref="H59:H62"/>
    <mergeCell ref="J59:J62"/>
    <mergeCell ref="K59:K62"/>
    <mergeCell ref="L59:L62"/>
    <mergeCell ref="J66:J68"/>
    <mergeCell ref="K66:K68"/>
    <mergeCell ref="L66:L68"/>
    <mergeCell ref="J79:J81"/>
    <mergeCell ref="K79:K81"/>
    <mergeCell ref="L79:L81"/>
    <mergeCell ref="C74:L74"/>
    <mergeCell ref="C70:L70"/>
    <mergeCell ref="C83:L83"/>
    <mergeCell ref="C91:L91"/>
    <mergeCell ref="C92:L92"/>
    <mergeCell ref="K105:K106"/>
    <mergeCell ref="L105:L106"/>
    <mergeCell ref="C112:L112"/>
    <mergeCell ref="C113:L113"/>
    <mergeCell ref="C136:L136"/>
    <mergeCell ref="K124:K128"/>
    <mergeCell ref="L124:L128"/>
    <mergeCell ref="F124:F128"/>
    <mergeCell ref="G124:G128"/>
    <mergeCell ref="H124:H128"/>
    <mergeCell ref="C29:L29"/>
    <mergeCell ref="C30:L30"/>
    <mergeCell ref="C32:L32"/>
    <mergeCell ref="I124:I128"/>
    <mergeCell ref="J124:J128"/>
    <mergeCell ref="C33:L33"/>
    <mergeCell ref="C35:L35"/>
    <mergeCell ref="C51:L51"/>
    <mergeCell ref="C52:L52"/>
    <mergeCell ref="C39:L39"/>
    <mergeCell ref="C40:L40"/>
    <mergeCell ref="C36:L36"/>
    <mergeCell ref="C48:L48"/>
    <mergeCell ref="C49:L49"/>
    <mergeCell ref="C72:L72"/>
    <mergeCell ref="C65:L65"/>
    <mergeCell ref="C69:L69"/>
    <mergeCell ref="C89:L89"/>
    <mergeCell ref="A124:A128"/>
    <mergeCell ref="B124:B128"/>
    <mergeCell ref="C124:C128"/>
    <mergeCell ref="D124:D128"/>
    <mergeCell ref="E124:E128"/>
    <mergeCell ref="C116:L116"/>
    <mergeCell ref="C117:L117"/>
    <mergeCell ref="C119:L119"/>
    <mergeCell ref="C120:L120"/>
    <mergeCell ref="C123:L123"/>
    <mergeCell ref="C122:L122"/>
    <mergeCell ref="A7:L7"/>
    <mergeCell ref="C26:L26"/>
    <mergeCell ref="C27:L27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C12:L12"/>
    <mergeCell ref="C13:L13"/>
    <mergeCell ref="C15:L15"/>
    <mergeCell ref="C16:L16"/>
    <mergeCell ref="C18:L18"/>
    <mergeCell ref="C19:L19"/>
    <mergeCell ref="C22:L22"/>
    <mergeCell ref="C23:L23"/>
    <mergeCell ref="A105:A106"/>
    <mergeCell ref="B105:B106"/>
    <mergeCell ref="C105:C106"/>
    <mergeCell ref="D105:D106"/>
    <mergeCell ref="E105:E106"/>
    <mergeCell ref="C43:L43"/>
    <mergeCell ref="C44:L44"/>
    <mergeCell ref="A85:A87"/>
    <mergeCell ref="B85:B87"/>
    <mergeCell ref="C85:C87"/>
    <mergeCell ref="D85:D87"/>
    <mergeCell ref="E85:E87"/>
    <mergeCell ref="F85:F87"/>
    <mergeCell ref="G85:G87"/>
    <mergeCell ref="H85:H87"/>
    <mergeCell ref="I85:I87"/>
    <mergeCell ref="J45:J46"/>
    <mergeCell ref="K45:K46"/>
    <mergeCell ref="L45:L46"/>
    <mergeCell ref="C54:L54"/>
    <mergeCell ref="C55:L55"/>
    <mergeCell ref="C57:L57"/>
    <mergeCell ref="C58:L58"/>
    <mergeCell ref="C73:L73"/>
    <mergeCell ref="J9:J10"/>
    <mergeCell ref="K9:K10"/>
    <mergeCell ref="L9:L10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4:J96"/>
    <mergeCell ref="K94:K96"/>
    <mergeCell ref="L94:L96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A94:A96"/>
    <mergeCell ref="B94:B96"/>
    <mergeCell ref="C94:C96"/>
    <mergeCell ref="D94:D96"/>
    <mergeCell ref="E94:E96"/>
    <mergeCell ref="F94:F96"/>
    <mergeCell ref="G94:G96"/>
    <mergeCell ref="H94:H96"/>
    <mergeCell ref="I94:I96"/>
  </mergeCells>
  <printOptions horizontalCentered="1" verticalCentered="1"/>
  <pageMargins left="0" right="0" top="0" bottom="0" header="0" footer="0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sqref="A1:L9"/>
    </sheetView>
  </sheetViews>
  <sheetFormatPr defaultRowHeight="15" x14ac:dyDescent="0.25"/>
  <sheetData>
    <row r="1" spans="1:12" ht="409.5" x14ac:dyDescent="0.25">
      <c r="A1" s="24"/>
      <c r="B1" s="23" t="s">
        <v>9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409.5" x14ac:dyDescent="0.25">
      <c r="A2" s="24"/>
      <c r="B2" s="23" t="s">
        <v>10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409.5" x14ac:dyDescent="0.25">
      <c r="A3" s="25" t="s">
        <v>38</v>
      </c>
      <c r="B3" s="22" t="s">
        <v>39</v>
      </c>
      <c r="C3" s="25" t="s">
        <v>2</v>
      </c>
      <c r="D3" s="25" t="s">
        <v>28</v>
      </c>
      <c r="E3" s="8">
        <v>45657</v>
      </c>
      <c r="F3" s="25"/>
      <c r="G3" s="25" t="s">
        <v>4</v>
      </c>
      <c r="H3" s="9" t="s">
        <v>175</v>
      </c>
      <c r="I3" s="6">
        <f>I4+I7+I10+I13</f>
        <v>16163386.1</v>
      </c>
      <c r="J3" s="6">
        <v>20350000</v>
      </c>
      <c r="K3" s="6">
        <f>K4+K7+K10+K13</f>
        <v>84562.3</v>
      </c>
      <c r="L3" s="6">
        <f>L4+L7+L10+L13</f>
        <v>1617743.7000000002</v>
      </c>
    </row>
    <row r="4" spans="1:12" ht="409.5" x14ac:dyDescent="0.25">
      <c r="A4" s="25" t="s">
        <v>40</v>
      </c>
      <c r="B4" s="22" t="s">
        <v>41</v>
      </c>
      <c r="C4" s="25" t="s">
        <v>2</v>
      </c>
      <c r="D4" s="25" t="s">
        <v>42</v>
      </c>
      <c r="E4" s="8">
        <v>44561</v>
      </c>
      <c r="F4" s="25"/>
      <c r="G4" s="25" t="s">
        <v>4</v>
      </c>
      <c r="H4" s="9" t="s">
        <v>176</v>
      </c>
      <c r="I4" s="6">
        <v>50000</v>
      </c>
      <c r="J4" s="6">
        <v>10000</v>
      </c>
      <c r="K4" s="6">
        <v>0</v>
      </c>
      <c r="L4" s="6">
        <v>9611.1</v>
      </c>
    </row>
    <row r="5" spans="1:12" ht="409.5" x14ac:dyDescent="0.25">
      <c r="A5" s="25"/>
      <c r="B5" s="22" t="s">
        <v>9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409.5" x14ac:dyDescent="0.25">
      <c r="A6" s="25"/>
      <c r="B6" s="22" t="s">
        <v>10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409.5" x14ac:dyDescent="0.25">
      <c r="A7" s="25" t="s">
        <v>43</v>
      </c>
      <c r="B7" s="22" t="s">
        <v>44</v>
      </c>
      <c r="C7" s="25" t="s">
        <v>2</v>
      </c>
      <c r="D7" s="25" t="s">
        <v>79</v>
      </c>
      <c r="E7" s="8">
        <v>44561</v>
      </c>
      <c r="F7" s="25"/>
      <c r="G7" s="25" t="s">
        <v>4</v>
      </c>
      <c r="H7" s="9" t="s">
        <v>125</v>
      </c>
      <c r="I7" s="6">
        <v>16113386.1</v>
      </c>
      <c r="J7" s="6">
        <f>80046.7+270669.5+17835760.5</f>
        <v>18186476.699999999</v>
      </c>
      <c r="K7" s="7">
        <v>84562.3</v>
      </c>
      <c r="L7" s="6">
        <v>1608132.6</v>
      </c>
    </row>
    <row r="8" spans="1:12" ht="409.5" x14ac:dyDescent="0.25">
      <c r="A8" s="25"/>
      <c r="B8" s="22" t="s">
        <v>9</v>
      </c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409.5" x14ac:dyDescent="0.25">
      <c r="A9" s="25"/>
      <c r="B9" s="22" t="s">
        <v>10</v>
      </c>
      <c r="C9" s="60"/>
      <c r="D9" s="60"/>
      <c r="E9" s="60"/>
      <c r="F9" s="60"/>
      <c r="G9" s="60"/>
      <c r="H9" s="60"/>
      <c r="I9" s="60"/>
      <c r="J9" s="60"/>
      <c r="K9" s="60"/>
      <c r="L9" s="60"/>
    </row>
  </sheetData>
  <mergeCells count="6">
    <mergeCell ref="C9:L9"/>
    <mergeCell ref="C1:L1"/>
    <mergeCell ref="C2:L2"/>
    <mergeCell ref="C5:L5"/>
    <mergeCell ref="C6:L6"/>
    <mergeCell ref="C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15</vt:lpstr>
      <vt:lpstr>Лист1</vt:lpstr>
      <vt:lpstr>'Таблица 15'!Заголовки_для_печати</vt:lpstr>
      <vt:lpstr>'Таблица 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Кулагина Юлия Андреевна</dc:creator>
  <cp:lastModifiedBy>Кулагина Юлия Андреевна</cp:lastModifiedBy>
  <cp:lastPrinted>2020-03-16T06:45:29Z</cp:lastPrinted>
  <dcterms:created xsi:type="dcterms:W3CDTF">2019-02-25T06:26:41Z</dcterms:created>
  <dcterms:modified xsi:type="dcterms:W3CDTF">2020-03-16T08:41:48Z</dcterms:modified>
</cp:coreProperties>
</file>